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31259\Desktop\"/>
    </mc:Choice>
  </mc:AlternateContent>
  <bookViews>
    <workbookView xWindow="0" yWindow="0" windowWidth="20490" windowHeight="7710"/>
  </bookViews>
  <sheets>
    <sheet name="計画書（１）" sheetId="5" r:id="rId1"/>
    <sheet name="計画書（２）" sheetId="7" r:id="rId2"/>
    <sheet name="計画書（３）" sheetId="8" r:id="rId3"/>
    <sheet name="収支月別計画" sheetId="3" r:id="rId4"/>
    <sheet name="経営所得 (2)" sheetId="11" r:id="rId5"/>
  </sheets>
  <definedNames>
    <definedName name="_xlnm.Print_Area" localSheetId="4">'経営所得 (2)'!$A$1:$AU$49</definedName>
    <definedName name="_xlnm.Print_Area" localSheetId="0">'計画書（１）'!$A$1:$BR$50</definedName>
    <definedName name="_xlnm.Print_Area" localSheetId="1">'計画書（２）'!$A$1:$CA$58</definedName>
    <definedName name="_xlnm.Print_Area" localSheetId="2">'計画書（３）'!$A$1:$BW$65</definedName>
    <definedName name="_xlnm.Print_Area" localSheetId="3">収支月別計画!$A$1:$BX$57</definedName>
    <definedName name="あ">#REF!</definedName>
  </definedNames>
  <calcPr calcId="152511"/>
</workbook>
</file>

<file path=xl/calcChain.xml><?xml version="1.0" encoding="utf-8"?>
<calcChain xmlns="http://schemas.openxmlformats.org/spreadsheetml/2006/main">
  <c r="AH22" i="7" l="1"/>
  <c r="AH21" i="7"/>
  <c r="AH19" i="7"/>
  <c r="P19" i="7"/>
  <c r="P7" i="7" l="1"/>
  <c r="AD47" i="5" l="1"/>
  <c r="AA47" i="5"/>
  <c r="S47" i="5"/>
  <c r="P47" i="5"/>
  <c r="C47" i="5"/>
  <c r="BQ33" i="7"/>
  <c r="BQ31" i="7"/>
  <c r="BQ30" i="7"/>
  <c r="BQ29" i="7"/>
  <c r="BQ27" i="7"/>
  <c r="BQ26" i="7"/>
  <c r="BQ25" i="7"/>
  <c r="BQ23" i="7"/>
  <c r="BQ22" i="7"/>
  <c r="BQ21" i="7"/>
  <c r="BQ20" i="7"/>
  <c r="BQ18" i="7"/>
  <c r="BQ16" i="7"/>
  <c r="BQ15" i="7"/>
  <c r="BQ14" i="7"/>
  <c r="BQ12" i="7"/>
  <c r="BQ11" i="7"/>
  <c r="BQ10" i="7"/>
  <c r="BQ9" i="7"/>
  <c r="BQ7" i="7"/>
  <c r="BQ6" i="7"/>
  <c r="BQ5" i="7"/>
  <c r="BQ4" i="7"/>
  <c r="BK32" i="7"/>
  <c r="BK28" i="7"/>
  <c r="BK24" i="7"/>
  <c r="BK17" i="7"/>
  <c r="BK13" i="7"/>
  <c r="BK8" i="7"/>
  <c r="BE17" i="7"/>
  <c r="BE13" i="7"/>
  <c r="BE8" i="7"/>
  <c r="BC17" i="7"/>
  <c r="BC13" i="7"/>
  <c r="BC8" i="7"/>
  <c r="BC19" i="7" s="1"/>
  <c r="AZ17" i="7"/>
  <c r="AZ13" i="7"/>
  <c r="AZ8" i="7"/>
  <c r="AW17" i="7"/>
  <c r="AW13" i="7"/>
  <c r="AW8" i="7"/>
  <c r="BH31" i="7"/>
  <c r="BH30" i="7"/>
  <c r="BH29" i="7"/>
  <c r="BE32" i="7"/>
  <c r="BC32" i="7"/>
  <c r="AZ32" i="7"/>
  <c r="AW32" i="7"/>
  <c r="BE24" i="7"/>
  <c r="BC24" i="7"/>
  <c r="AZ24" i="7"/>
  <c r="AW24" i="7"/>
  <c r="BH23" i="7"/>
  <c r="BH22" i="7"/>
  <c r="BH21" i="7"/>
  <c r="BH20" i="7"/>
  <c r="AH57" i="7"/>
  <c r="AN57" i="7" s="1"/>
  <c r="AH56" i="7"/>
  <c r="AN56" i="7" s="1"/>
  <c r="AH55" i="7"/>
  <c r="AN55" i="7" s="1"/>
  <c r="AH52" i="7"/>
  <c r="AN52" i="7" s="1"/>
  <c r="AH53" i="7"/>
  <c r="AN53" i="7" s="1"/>
  <c r="AH42" i="7"/>
  <c r="AN42" i="7" s="1"/>
  <c r="AH43" i="7"/>
  <c r="AN43" i="7" s="1"/>
  <c r="AH32" i="7"/>
  <c r="AN32" i="7" s="1"/>
  <c r="AN22" i="7"/>
  <c r="AH13" i="7"/>
  <c r="AN13" i="7" s="1"/>
  <c r="AH7" i="7"/>
  <c r="AN7" i="7" s="1"/>
  <c r="AH8" i="7"/>
  <c r="AN8" i="7" s="1"/>
  <c r="BK34" i="7" l="1"/>
  <c r="BQ32" i="7"/>
  <c r="BQ28" i="7"/>
  <c r="BQ24" i="7"/>
  <c r="BH32" i="7"/>
  <c r="BQ17" i="7"/>
  <c r="BK19" i="7"/>
  <c r="BQ13" i="7"/>
  <c r="BQ8" i="7"/>
  <c r="BE19" i="7"/>
  <c r="AZ19" i="7"/>
  <c r="AW19" i="7"/>
  <c r="P57" i="7"/>
  <c r="V57" i="7" s="1"/>
  <c r="P56" i="7"/>
  <c r="V56" i="7" s="1"/>
  <c r="P55" i="7"/>
  <c r="V55" i="7" s="1"/>
  <c r="P52" i="7"/>
  <c r="V52" i="7" s="1"/>
  <c r="P53" i="7"/>
  <c r="V53" i="7" s="1"/>
  <c r="P42" i="7"/>
  <c r="V42" i="7" s="1"/>
  <c r="P43" i="7"/>
  <c r="V43" i="7" s="1"/>
  <c r="P32" i="7"/>
  <c r="V32" i="7" s="1"/>
  <c r="P22" i="7"/>
  <c r="V22" i="7" s="1"/>
  <c r="P13" i="7"/>
  <c r="V13" i="7" s="1"/>
  <c r="V7" i="7"/>
  <c r="P8" i="7"/>
  <c r="V8" i="7" s="1"/>
  <c r="BQ34" i="7" l="1"/>
  <c r="BQ19" i="7"/>
  <c r="AA36" i="5"/>
  <c r="O36" i="5"/>
  <c r="M29" i="5"/>
  <c r="M21" i="5"/>
  <c r="M23" i="5"/>
  <c r="M25" i="5"/>
  <c r="M27" i="5"/>
  <c r="P18" i="7"/>
  <c r="C39" i="5" l="1"/>
  <c r="S9" i="5"/>
  <c r="BH33" i="7"/>
  <c r="BE28" i="7"/>
  <c r="BE34" i="7" s="1"/>
  <c r="BC28" i="7"/>
  <c r="BC34" i="7" s="1"/>
  <c r="AZ28" i="7"/>
  <c r="AZ34" i="7" s="1"/>
  <c r="AW28" i="7"/>
  <c r="AW34" i="7" s="1"/>
  <c r="BH27" i="7"/>
  <c r="BH26" i="7"/>
  <c r="BH25" i="7"/>
  <c r="BH24" i="7"/>
  <c r="AH6" i="7"/>
  <c r="P6" i="7"/>
  <c r="BH28" i="7" l="1"/>
  <c r="BH34" i="7"/>
  <c r="BQ28" i="8"/>
  <c r="BU13" i="8"/>
  <c r="BU16" i="8"/>
  <c r="BR13" i="8"/>
  <c r="BR16" i="8"/>
  <c r="BN13" i="8"/>
  <c r="BN16" i="8"/>
  <c r="BK24" i="5"/>
  <c r="BK13" i="8"/>
  <c r="BK16" i="8"/>
  <c r="BH16" i="8"/>
  <c r="AD10" i="8"/>
  <c r="AD8" i="8"/>
  <c r="AS21" i="5"/>
  <c r="AS17" i="5"/>
  <c r="AO21" i="5"/>
  <c r="F18" i="3" s="1"/>
  <c r="BY18" i="3" s="1"/>
  <c r="AB54" i="7"/>
  <c r="Y54" i="7"/>
  <c r="AH51" i="7"/>
  <c r="AN51" i="7"/>
  <c r="AH50" i="7"/>
  <c r="AN50" i="7" s="1"/>
  <c r="AH49" i="7"/>
  <c r="AN49" i="7" s="1"/>
  <c r="AH48" i="7"/>
  <c r="AN48" i="7" s="1"/>
  <c r="AH47" i="7"/>
  <c r="AN47" i="7" s="1"/>
  <c r="AH46" i="7"/>
  <c r="AN46" i="7" s="1"/>
  <c r="AH45" i="7"/>
  <c r="AN45" i="7" s="1"/>
  <c r="AB44" i="7"/>
  <c r="Y44" i="7"/>
  <c r="AH41" i="7"/>
  <c r="AN41" i="7" s="1"/>
  <c r="AH40" i="7"/>
  <c r="AN40" i="7" s="1"/>
  <c r="AH39" i="7"/>
  <c r="AN39" i="7" s="1"/>
  <c r="AH38" i="7"/>
  <c r="AN38" i="7" s="1"/>
  <c r="AH37" i="7"/>
  <c r="AN37" i="7" s="1"/>
  <c r="AH36" i="7"/>
  <c r="AN36" i="7" s="1"/>
  <c r="AH35" i="7"/>
  <c r="AN35" i="7" s="1"/>
  <c r="AH34" i="7"/>
  <c r="AN34" i="7" s="1"/>
  <c r="AB33" i="7"/>
  <c r="Y33" i="7"/>
  <c r="AH31" i="7"/>
  <c r="AN31" i="7" s="1"/>
  <c r="AH30" i="7"/>
  <c r="AN30" i="7" s="1"/>
  <c r="AH29" i="7"/>
  <c r="AN29" i="7" s="1"/>
  <c r="AH28" i="7"/>
  <c r="AN28" i="7" s="1"/>
  <c r="AB27" i="7"/>
  <c r="Y27" i="7"/>
  <c r="AH26" i="7"/>
  <c r="AN26" i="7" s="1"/>
  <c r="AH25" i="7"/>
  <c r="AN25" i="7" s="1"/>
  <c r="AH24" i="7"/>
  <c r="AN24" i="7" s="1"/>
  <c r="AB23" i="7"/>
  <c r="Y23" i="7"/>
  <c r="AN21" i="7"/>
  <c r="AH20" i="7"/>
  <c r="AN20" i="7" s="1"/>
  <c r="AN19" i="7"/>
  <c r="AH18" i="7"/>
  <c r="AN18" i="7" s="1"/>
  <c r="AH17" i="7"/>
  <c r="AN17" i="7" s="1"/>
  <c r="AH16" i="7"/>
  <c r="AN16" i="7" s="1"/>
  <c r="AH15" i="7"/>
  <c r="AN15" i="7"/>
  <c r="AB14" i="7"/>
  <c r="Y14" i="7"/>
  <c r="AH12" i="7"/>
  <c r="AN12" i="7"/>
  <c r="AH11" i="7"/>
  <c r="AN11" i="7" s="1"/>
  <c r="AH10" i="7"/>
  <c r="AN10" i="7" s="1"/>
  <c r="AB9" i="7"/>
  <c r="Y9" i="7"/>
  <c r="AN6" i="7"/>
  <c r="AH5" i="7"/>
  <c r="AN5" i="7" s="1"/>
  <c r="P51" i="7"/>
  <c r="V51" i="7" s="1"/>
  <c r="P50" i="7"/>
  <c r="V50" i="7" s="1"/>
  <c r="P49" i="7"/>
  <c r="V49" i="7" s="1"/>
  <c r="P48" i="7"/>
  <c r="V48" i="7" s="1"/>
  <c r="P47" i="7"/>
  <c r="V47" i="7" s="1"/>
  <c r="P46" i="7"/>
  <c r="V46" i="7" s="1"/>
  <c r="P45" i="7"/>
  <c r="V45" i="7" s="1"/>
  <c r="M19" i="5"/>
  <c r="M17" i="5"/>
  <c r="M15" i="5"/>
  <c r="AH17" i="8"/>
  <c r="BK14" i="5" s="1"/>
  <c r="S45" i="11"/>
  <c r="G48" i="11" s="1"/>
  <c r="S48" i="11" s="1"/>
  <c r="S39" i="11"/>
  <c r="G42" i="11"/>
  <c r="S42" i="11" s="1"/>
  <c r="S32" i="11"/>
  <c r="G34" i="11" s="1"/>
  <c r="S34" i="11" s="1"/>
  <c r="S35" i="11" s="1"/>
  <c r="S22" i="11"/>
  <c r="S20" i="11"/>
  <c r="S17" i="11"/>
  <c r="AO7" i="11"/>
  <c r="S8" i="11"/>
  <c r="S6" i="11"/>
  <c r="AA53" i="8"/>
  <c r="BG17" i="5" s="1"/>
  <c r="F38" i="3" s="1"/>
  <c r="BY38" i="3" s="1"/>
  <c r="CA19" i="3"/>
  <c r="AX13" i="8"/>
  <c r="AX16" i="8" s="1"/>
  <c r="AT13" i="8"/>
  <c r="AT16" i="8" s="1"/>
  <c r="AT64" i="8"/>
  <c r="AT55" i="8"/>
  <c r="S4" i="5" s="1"/>
  <c r="D5" i="8"/>
  <c r="P10" i="7"/>
  <c r="V10" i="7" s="1"/>
  <c r="F55" i="3"/>
  <c r="BH13" i="8"/>
  <c r="BE13" i="8"/>
  <c r="BE16" i="8" s="1"/>
  <c r="BA13" i="8"/>
  <c r="BA16" i="8" s="1"/>
  <c r="BG24" i="5" s="1"/>
  <c r="F44" i="3" s="1"/>
  <c r="BY44" i="3" s="1"/>
  <c r="AI4" i="8"/>
  <c r="AE5" i="8"/>
  <c r="AB5" i="8"/>
  <c r="Y5" i="8"/>
  <c r="V5" i="8"/>
  <c r="S5" i="8"/>
  <c r="P5" i="8"/>
  <c r="M5" i="8"/>
  <c r="J5" i="8"/>
  <c r="G5" i="8"/>
  <c r="CA54" i="3"/>
  <c r="BH18" i="7"/>
  <c r="BH15" i="7"/>
  <c r="CA47" i="3"/>
  <c r="CA46" i="3"/>
  <c r="CA45" i="3"/>
  <c r="CA44" i="3"/>
  <c r="CA42" i="3"/>
  <c r="CA41" i="3"/>
  <c r="CA40" i="3"/>
  <c r="CA39" i="3"/>
  <c r="CA38" i="3"/>
  <c r="CA37" i="3"/>
  <c r="CA36" i="3"/>
  <c r="CA35" i="3"/>
  <c r="CA34" i="3"/>
  <c r="CA33" i="3"/>
  <c r="CA32" i="3"/>
  <c r="CA31" i="3"/>
  <c r="CA30" i="3"/>
  <c r="BB48" i="3"/>
  <c r="N23" i="3"/>
  <c r="S53" i="3"/>
  <c r="X53" i="3"/>
  <c r="X55" i="3" s="1"/>
  <c r="X48" i="3"/>
  <c r="AC53" i="3"/>
  <c r="AC55" i="3" s="1"/>
  <c r="AH53" i="3"/>
  <c r="AH55" i="3" s="1"/>
  <c r="AH48" i="3"/>
  <c r="AM53" i="3"/>
  <c r="AM55" i="3" s="1"/>
  <c r="AR53" i="3"/>
  <c r="AR55" i="3" s="1"/>
  <c r="AW53" i="3"/>
  <c r="AW55" i="3" s="1"/>
  <c r="AW48" i="3"/>
  <c r="BB53" i="3"/>
  <c r="BG53" i="3"/>
  <c r="BG55" i="3" s="1"/>
  <c r="BG48" i="3"/>
  <c r="BL53" i="3"/>
  <c r="BL55" i="3" s="1"/>
  <c r="BL48" i="3"/>
  <c r="BQ53" i="3"/>
  <c r="BQ55" i="3" s="1"/>
  <c r="BQ48" i="3"/>
  <c r="N53" i="3"/>
  <c r="N55" i="3" s="1"/>
  <c r="J23" i="3"/>
  <c r="BQ23" i="3"/>
  <c r="BL23" i="3"/>
  <c r="BG23" i="3"/>
  <c r="BB23" i="3"/>
  <c r="AW23" i="3"/>
  <c r="AR23" i="3"/>
  <c r="AM23" i="3"/>
  <c r="AH23" i="3"/>
  <c r="AC23" i="3"/>
  <c r="X23" i="3"/>
  <c r="S23" i="3"/>
  <c r="CA7" i="3"/>
  <c r="CA22" i="3"/>
  <c r="CA21" i="3"/>
  <c r="CA20" i="3"/>
  <c r="CA18" i="3"/>
  <c r="CA17" i="3"/>
  <c r="CA16" i="3"/>
  <c r="CA15" i="3"/>
  <c r="CA14" i="3"/>
  <c r="CA13" i="3"/>
  <c r="CA12" i="3"/>
  <c r="CA11" i="3"/>
  <c r="CA10" i="3"/>
  <c r="CA9" i="3"/>
  <c r="CA8" i="3"/>
  <c r="BA4" i="3"/>
  <c r="AL4" i="3"/>
  <c r="BR55" i="8"/>
  <c r="BK28" i="5"/>
  <c r="BN55" i="8"/>
  <c r="BG28" i="5" s="1"/>
  <c r="F47" i="3" s="1"/>
  <c r="BY47" i="3" s="1"/>
  <c r="BR43" i="8"/>
  <c r="BK27" i="5"/>
  <c r="BN43" i="8"/>
  <c r="BG27" i="5" s="1"/>
  <c r="F46" i="3" s="1"/>
  <c r="BY46" i="3" s="1"/>
  <c r="BM28" i="8"/>
  <c r="BG26" i="5" s="1"/>
  <c r="F45" i="3" s="1"/>
  <c r="BY45" i="3" s="1"/>
  <c r="BQ22" i="8"/>
  <c r="BK25" i="5"/>
  <c r="BM22" i="8"/>
  <c r="AX64" i="8"/>
  <c r="BY54" i="3"/>
  <c r="AX55" i="8"/>
  <c r="AY40" i="8"/>
  <c r="BK21" i="5"/>
  <c r="AU40" i="8"/>
  <c r="BG21" i="5" s="1"/>
  <c r="F42" i="3" s="1"/>
  <c r="BY42" i="3" s="1"/>
  <c r="AY28" i="8"/>
  <c r="BK19" i="5"/>
  <c r="AU28" i="8"/>
  <c r="BG19" i="5" s="1"/>
  <c r="F40" i="3" s="1"/>
  <c r="BY40" i="3" s="1"/>
  <c r="AE65" i="8"/>
  <c r="BK18" i="5" s="1"/>
  <c r="AA65" i="8"/>
  <c r="BG18" i="5" s="1"/>
  <c r="F39" i="3" s="1"/>
  <c r="BY39" i="3" s="1"/>
  <c r="AE53" i="8"/>
  <c r="BK17" i="5" s="1"/>
  <c r="AE41" i="8"/>
  <c r="BK16" i="5" s="1"/>
  <c r="AA41" i="8"/>
  <c r="BG16" i="5" s="1"/>
  <c r="F37" i="3" s="1"/>
  <c r="BY37" i="3" s="1"/>
  <c r="AA29" i="8"/>
  <c r="BG15" i="5" s="1"/>
  <c r="F36" i="3" s="1"/>
  <c r="BY36" i="3" s="1"/>
  <c r="K65" i="8"/>
  <c r="BK13" i="5" s="1"/>
  <c r="G53" i="8"/>
  <c r="BG12" i="5" s="1"/>
  <c r="F33" i="3" s="1"/>
  <c r="BY33" i="3" s="1"/>
  <c r="G65" i="8"/>
  <c r="BG13" i="5" s="1"/>
  <c r="F34" i="3" s="1"/>
  <c r="BY34" i="3" s="1"/>
  <c r="K53" i="8"/>
  <c r="BK12" i="5" s="1"/>
  <c r="K41" i="8"/>
  <c r="BK11" i="5" s="1"/>
  <c r="G41" i="8"/>
  <c r="BG11" i="5" s="1"/>
  <c r="F32" i="3" s="1"/>
  <c r="BY32" i="3" s="1"/>
  <c r="G29" i="8"/>
  <c r="BG10" i="5" s="1"/>
  <c r="F31" i="3" s="1"/>
  <c r="BY31" i="3" s="1"/>
  <c r="K29" i="8"/>
  <c r="BK10" i="5" s="1"/>
  <c r="K17" i="8"/>
  <c r="BK9" i="5" s="1"/>
  <c r="AO17" i="5"/>
  <c r="F14" i="3" s="1"/>
  <c r="BY14" i="3" s="1"/>
  <c r="BQ58" i="7"/>
  <c r="AO28" i="5" s="1"/>
  <c r="F22" i="3" s="1"/>
  <c r="BT58" i="7"/>
  <c r="AS28" i="5" s="1"/>
  <c r="BT51" i="7"/>
  <c r="AS27" i="5" s="1"/>
  <c r="BQ44" i="7"/>
  <c r="AO25" i="5" s="1"/>
  <c r="F20" i="3" s="1"/>
  <c r="BY20" i="3" s="1"/>
  <c r="BT44" i="7"/>
  <c r="AS25" i="5"/>
  <c r="BB58" i="7"/>
  <c r="AS23" i="5" s="1"/>
  <c r="BH16" i="7"/>
  <c r="BH14" i="7"/>
  <c r="AO19" i="5"/>
  <c r="F16" i="3" s="1"/>
  <c r="BH12" i="7"/>
  <c r="BH11" i="7"/>
  <c r="BH10" i="7"/>
  <c r="BH9" i="7"/>
  <c r="BH7" i="7"/>
  <c r="BH6" i="7"/>
  <c r="BH5" i="7"/>
  <c r="BH4" i="7"/>
  <c r="G54" i="7"/>
  <c r="J54" i="7"/>
  <c r="P41" i="7"/>
  <c r="V41" i="7" s="1"/>
  <c r="P40" i="7"/>
  <c r="V40" i="7" s="1"/>
  <c r="P39" i="7"/>
  <c r="V39" i="7" s="1"/>
  <c r="P38" i="7"/>
  <c r="V38" i="7" s="1"/>
  <c r="P37" i="7"/>
  <c r="V37" i="7" s="1"/>
  <c r="P36" i="7"/>
  <c r="V36" i="7" s="1"/>
  <c r="P35" i="7"/>
  <c r="V35" i="7" s="1"/>
  <c r="P34" i="7"/>
  <c r="V34" i="7" s="1"/>
  <c r="J44" i="7"/>
  <c r="G44" i="7"/>
  <c r="P28" i="7"/>
  <c r="V28" i="7" s="1"/>
  <c r="P31" i="7"/>
  <c r="V31" i="7" s="1"/>
  <c r="P29" i="7"/>
  <c r="V29" i="7" s="1"/>
  <c r="P30" i="7"/>
  <c r="V30" i="7" s="1"/>
  <c r="J33" i="7"/>
  <c r="G33" i="7"/>
  <c r="J27" i="7"/>
  <c r="G27" i="7"/>
  <c r="P26" i="7"/>
  <c r="V26" i="7" s="1"/>
  <c r="P25" i="7"/>
  <c r="V25" i="7" s="1"/>
  <c r="P24" i="7"/>
  <c r="V24" i="7" s="1"/>
  <c r="J23" i="7"/>
  <c r="G23" i="7"/>
  <c r="P21" i="7"/>
  <c r="V21" i="7" s="1"/>
  <c r="P20" i="7"/>
  <c r="V20" i="7" s="1"/>
  <c r="V19" i="7"/>
  <c r="V18" i="7"/>
  <c r="P17" i="7"/>
  <c r="V17" i="7" s="1"/>
  <c r="P16" i="7"/>
  <c r="V16" i="7" s="1"/>
  <c r="P15" i="7"/>
  <c r="V15" i="7" s="1"/>
  <c r="P12" i="7"/>
  <c r="V12" i="7" s="1"/>
  <c r="P11" i="7"/>
  <c r="V11" i="7" s="1"/>
  <c r="J14" i="7"/>
  <c r="G14" i="7"/>
  <c r="J9" i="7"/>
  <c r="V6" i="7"/>
  <c r="P5" i="7"/>
  <c r="V5" i="7" s="1"/>
  <c r="G9" i="7"/>
  <c r="BO22" i="5"/>
  <c r="BO29" i="5" s="1"/>
  <c r="AD16" i="8"/>
  <c r="AD15" i="8"/>
  <c r="AD14" i="8"/>
  <c r="AD13" i="8"/>
  <c r="AD12" i="8"/>
  <c r="AD11" i="8"/>
  <c r="AD9" i="8"/>
  <c r="AD17" i="8" s="1"/>
  <c r="BG14" i="5" s="1"/>
  <c r="F35" i="3" s="1"/>
  <c r="BY35" i="3" s="1"/>
  <c r="AC48" i="3"/>
  <c r="AM48" i="3"/>
  <c r="AR48" i="3"/>
  <c r="AW16" i="5"/>
  <c r="AW24" i="5" s="1"/>
  <c r="AW26" i="5" s="1"/>
  <c r="AW29" i="5" s="1"/>
  <c r="AW22" i="5"/>
  <c r="BB55" i="8"/>
  <c r="BB65" i="8"/>
  <c r="BU31" i="8"/>
  <c r="BB64" i="8"/>
  <c r="BB40" i="8"/>
  <c r="BB28" i="8"/>
  <c r="AH65" i="8"/>
  <c r="AH53" i="8"/>
  <c r="AH41" i="8"/>
  <c r="AH29" i="8"/>
  <c r="N65" i="8"/>
  <c r="N53" i="8"/>
  <c r="N41" i="8"/>
  <c r="N29" i="8"/>
  <c r="N17" i="8"/>
  <c r="AE29" i="8"/>
  <c r="BK15" i="5" s="1"/>
  <c r="G24" i="11"/>
  <c r="S24" i="11" s="1"/>
  <c r="S25" i="11" s="1"/>
  <c r="AC24" i="11" s="1"/>
  <c r="BQ51" i="7"/>
  <c r="AO27" i="5" s="1"/>
  <c r="F21" i="3" s="1"/>
  <c r="BY21" i="3" s="1"/>
  <c r="AX58" i="7"/>
  <c r="AO23" i="5" s="1"/>
  <c r="F19" i="3" s="1"/>
  <c r="BY19" i="3" s="1"/>
  <c r="AS18" i="5"/>
  <c r="AS19" i="5"/>
  <c r="AS20" i="5"/>
  <c r="AO20" i="5"/>
  <c r="F17" i="3" s="1"/>
  <c r="BY17" i="3" s="1"/>
  <c r="AX65" i="8"/>
  <c r="BK23" i="5"/>
  <c r="BK20" i="5"/>
  <c r="BR31" i="8"/>
  <c r="BK26" i="5"/>
  <c r="BG25" i="5"/>
  <c r="N48" i="3"/>
  <c r="N49" i="3"/>
  <c r="S48" i="3"/>
  <c r="CA48" i="3" s="1"/>
  <c r="CA43" i="3"/>
  <c r="BH17" i="7" l="1"/>
  <c r="BH13" i="7"/>
  <c r="BH8" i="7"/>
  <c r="AN54" i="7"/>
  <c r="AS15" i="5" s="1"/>
  <c r="AN44" i="7"/>
  <c r="AS14" i="5" s="1"/>
  <c r="AN33" i="7"/>
  <c r="AS13" i="5" s="1"/>
  <c r="AN27" i="7"/>
  <c r="AS12" i="5" s="1"/>
  <c r="AN9" i="7"/>
  <c r="AS9" i="5" s="1"/>
  <c r="AB58" i="7"/>
  <c r="AN14" i="7"/>
  <c r="AS10" i="5" s="1"/>
  <c r="AN23" i="7"/>
  <c r="AS11" i="5" s="1"/>
  <c r="Y58" i="7"/>
  <c r="AH14" i="7"/>
  <c r="V54" i="7"/>
  <c r="AO15" i="5" s="1"/>
  <c r="F13" i="3" s="1"/>
  <c r="BY13" i="3" s="1"/>
  <c r="V33" i="7"/>
  <c r="AO13" i="5" s="1"/>
  <c r="F11" i="3" s="1"/>
  <c r="BY11" i="3" s="1"/>
  <c r="BY16" i="3"/>
  <c r="AQ45" i="5"/>
  <c r="BN31" i="8"/>
  <c r="V27" i="7"/>
  <c r="AO12" i="5" s="1"/>
  <c r="F10" i="3" s="1"/>
  <c r="BY10" i="3" s="1"/>
  <c r="S11" i="11"/>
  <c r="AC20" i="11" s="1"/>
  <c r="BG20" i="5"/>
  <c r="F41" i="3" s="1"/>
  <c r="BY41" i="3" s="1"/>
  <c r="AQ44" i="5"/>
  <c r="BE44" i="5"/>
  <c r="CA53" i="3"/>
  <c r="BY53" i="3" s="1"/>
  <c r="S55" i="3"/>
  <c r="CA55" i="3" s="1"/>
  <c r="BY55" i="3" s="1"/>
  <c r="AT65" i="8"/>
  <c r="BG23" i="5" s="1"/>
  <c r="F43" i="3" s="1"/>
  <c r="BY43" i="3" s="1"/>
  <c r="BK22" i="5"/>
  <c r="BK29" i="5" s="1"/>
  <c r="AI5" i="8"/>
  <c r="F10" i="8" s="1"/>
  <c r="G17" i="8" s="1"/>
  <c r="BG9" i="5" s="1"/>
  <c r="F30" i="3" s="1"/>
  <c r="BY22" i="3"/>
  <c r="V44" i="7"/>
  <c r="AO14" i="5" s="1"/>
  <c r="F12" i="3" s="1"/>
  <c r="BY12" i="3" s="1"/>
  <c r="G58" i="7"/>
  <c r="V23" i="7"/>
  <c r="AO11" i="5" s="1"/>
  <c r="F9" i="3" s="1"/>
  <c r="BY9" i="3" s="1"/>
  <c r="V14" i="7"/>
  <c r="AO10" i="5" s="1"/>
  <c r="F8" i="3" s="1"/>
  <c r="BY8" i="3" s="1"/>
  <c r="J58" i="7"/>
  <c r="P14" i="7"/>
  <c r="V9" i="7"/>
  <c r="AO9" i="5" s="1"/>
  <c r="S49" i="3"/>
  <c r="X49" i="3" s="1"/>
  <c r="AC49" i="3" s="1"/>
  <c r="AH49" i="3" s="1"/>
  <c r="AM49" i="3" s="1"/>
  <c r="AR49" i="3" s="1"/>
  <c r="AW49" i="3" s="1"/>
  <c r="BB49" i="3" s="1"/>
  <c r="BG49" i="3" s="1"/>
  <c r="BL49" i="3" s="1"/>
  <c r="BQ49" i="3" s="1"/>
  <c r="CA23" i="3"/>
  <c r="AS22" i="5"/>
  <c r="AO18" i="5"/>
  <c r="BH19" i="7" l="1"/>
  <c r="AN58" i="7"/>
  <c r="AS16" i="5"/>
  <c r="AS24" i="5" s="1"/>
  <c r="AS26" i="5" s="1"/>
  <c r="AS29" i="5" s="1"/>
  <c r="AQ46" i="5"/>
  <c r="F48" i="3"/>
  <c r="BY48" i="3" s="1"/>
  <c r="BY30" i="3"/>
  <c r="BG22" i="5"/>
  <c r="BG29" i="5" s="1"/>
  <c r="V58" i="7"/>
  <c r="CA49" i="3"/>
  <c r="AO22" i="5"/>
  <c r="F15" i="3"/>
  <c r="BY15" i="3" s="1"/>
  <c r="AO16" i="5"/>
  <c r="F7" i="3"/>
  <c r="BK30" i="5" l="1"/>
  <c r="S7" i="5"/>
  <c r="AO24" i="5"/>
  <c r="AO26" i="5" s="1"/>
  <c r="AO29" i="5" s="1"/>
  <c r="BY7" i="3"/>
  <c r="F23" i="3"/>
  <c r="BG30" i="5" l="1"/>
  <c r="S2" i="5"/>
  <c r="F49" i="3"/>
  <c r="BY49" i="3" s="1"/>
  <c r="BY23" i="3"/>
</calcChain>
</file>

<file path=xl/sharedStrings.xml><?xml version="1.0" encoding="utf-8"?>
<sst xmlns="http://schemas.openxmlformats.org/spreadsheetml/2006/main" count="1743" uniqueCount="787">
  <si>
    <t>うるち米</t>
    <rPh sb="3" eb="4">
      <t>マイ</t>
    </rPh>
    <phoneticPr fontId="4"/>
  </si>
  <si>
    <t>ａ</t>
    <phoneticPr fontId="4"/>
  </si>
  <si>
    <t>規格外米</t>
    <rPh sb="0" eb="3">
      <t>キカクガイ</t>
    </rPh>
    <rPh sb="3" eb="4">
      <t>マイ</t>
    </rPh>
    <phoneticPr fontId="4"/>
  </si>
  <si>
    <t>乳牛</t>
    <rPh sb="0" eb="2">
      <t>ニュウギュウ</t>
    </rPh>
    <phoneticPr fontId="4"/>
  </si>
  <si>
    <t>ａ</t>
    <phoneticPr fontId="4"/>
  </si>
  <si>
    <t>育 成</t>
    <rPh sb="0" eb="3">
      <t>イクセイ</t>
    </rPh>
    <phoneticPr fontId="4"/>
  </si>
  <si>
    <t>廃 牛</t>
    <rPh sb="0" eb="1">
      <t>ハイ</t>
    </rPh>
    <rPh sb="2" eb="3">
      <t>ギュウ</t>
    </rPh>
    <phoneticPr fontId="4"/>
  </si>
  <si>
    <t>肉牛</t>
    <rPh sb="0" eb="2">
      <t>ニクギュウ</t>
    </rPh>
    <phoneticPr fontId="4"/>
  </si>
  <si>
    <t>繁 殖</t>
    <rPh sb="0" eb="3">
      <t>ハンショク</t>
    </rPh>
    <phoneticPr fontId="4"/>
  </si>
  <si>
    <t>肥 育</t>
    <rPh sb="0" eb="3">
      <t>ヒイク</t>
    </rPh>
    <phoneticPr fontId="4"/>
  </si>
  <si>
    <t>ａ</t>
    <phoneticPr fontId="4"/>
  </si>
  <si>
    <t>肉(仔)豚</t>
    <rPh sb="0" eb="1">
      <t>ニク</t>
    </rPh>
    <rPh sb="2" eb="3">
      <t>コ</t>
    </rPh>
    <rPh sb="4" eb="5">
      <t>ブタ</t>
    </rPh>
    <phoneticPr fontId="4"/>
  </si>
  <si>
    <t>過年度産大豆</t>
    <rPh sb="0" eb="3">
      <t>カネンド</t>
    </rPh>
    <rPh sb="3" eb="4">
      <t>サン</t>
    </rPh>
    <rPh sb="4" eb="6">
      <t>ダイズ</t>
    </rPh>
    <phoneticPr fontId="4"/>
  </si>
  <si>
    <t>※</t>
    <phoneticPr fontId="4"/>
  </si>
  <si>
    <t>kg</t>
    <phoneticPr fontId="4"/>
  </si>
  <si>
    <t>kg</t>
    <phoneticPr fontId="4"/>
  </si>
  <si>
    <t>/kg</t>
    <phoneticPr fontId="4"/>
  </si>
  <si>
    <t>kg</t>
    <phoneticPr fontId="4"/>
  </si>
  <si>
    <t>/kg</t>
    <phoneticPr fontId="4"/>
  </si>
  <si>
    <t>/kg</t>
    <phoneticPr fontId="4"/>
  </si>
  <si>
    <t>kg</t>
    <phoneticPr fontId="4"/>
  </si>
  <si>
    <t>/kg</t>
    <phoneticPr fontId="4"/>
  </si>
  <si>
    <t>ｔ</t>
    <phoneticPr fontId="4"/>
  </si>
  <si>
    <t>/ｔ</t>
    <phoneticPr fontId="4"/>
  </si>
  <si>
    <t>kg</t>
    <phoneticPr fontId="4"/>
  </si>
  <si>
    <t>/kg</t>
    <phoneticPr fontId="4"/>
  </si>
  <si>
    <t>kg</t>
    <phoneticPr fontId="4"/>
  </si>
  <si>
    <t>/kg</t>
    <phoneticPr fontId="4"/>
  </si>
  <si>
    <t>ａ</t>
    <phoneticPr fontId="4"/>
  </si>
  <si>
    <t>kg</t>
    <phoneticPr fontId="4"/>
  </si>
  <si>
    <t>/kg</t>
    <phoneticPr fontId="4"/>
  </si>
  <si>
    <t>kg</t>
    <phoneticPr fontId="4"/>
  </si>
  <si>
    <t>/kg</t>
    <phoneticPr fontId="4"/>
  </si>
  <si>
    <t>ａ</t>
    <phoneticPr fontId="4"/>
  </si>
  <si>
    <t>/kg</t>
    <phoneticPr fontId="4"/>
  </si>
  <si>
    <t>ａ</t>
  </si>
  <si>
    <t>決　　裁</t>
    <rPh sb="0" eb="4">
      <t>ケッサイ</t>
    </rPh>
    <phoneticPr fontId="4"/>
  </si>
  <si>
    <t>検    証</t>
    <rPh sb="0" eb="6">
      <t>ケンショウ</t>
    </rPh>
    <phoneticPr fontId="4"/>
  </si>
  <si>
    <t>審    査</t>
    <rPh sb="0" eb="6">
      <t>シンサ</t>
    </rPh>
    <phoneticPr fontId="4"/>
  </si>
  <si>
    <t>受    付</t>
    <rPh sb="0" eb="6">
      <t>ウケツケ</t>
    </rPh>
    <phoneticPr fontId="4"/>
  </si>
  <si>
    <t>農事組合</t>
    <rPh sb="0" eb="2">
      <t>ノウジ</t>
    </rPh>
    <rPh sb="2" eb="4">
      <t>クミアイ</t>
    </rPh>
    <phoneticPr fontId="4"/>
  </si>
  <si>
    <t>組合員コード</t>
    <rPh sb="0" eb="3">
      <t>クミアイイン</t>
    </rPh>
    <phoneticPr fontId="4"/>
  </si>
  <si>
    <t>住      所</t>
    <rPh sb="0" eb="8">
      <t>ジュウショ</t>
    </rPh>
    <phoneticPr fontId="4"/>
  </si>
  <si>
    <t>印</t>
    <rPh sb="0" eb="1">
      <t>イン</t>
    </rPh>
    <phoneticPr fontId="4"/>
  </si>
  <si>
    <t>現金供給限度額</t>
    <rPh sb="0" eb="2">
      <t>ゲンキン</t>
    </rPh>
    <rPh sb="2" eb="4">
      <t>キョウキュウ</t>
    </rPh>
    <rPh sb="4" eb="6">
      <t>ゲンド</t>
    </rPh>
    <rPh sb="6" eb="7">
      <t>ガク</t>
    </rPh>
    <phoneticPr fontId="4"/>
  </si>
  <si>
    <t>収支総括表</t>
    <rPh sb="0" eb="2">
      <t>シュウシ</t>
    </rPh>
    <rPh sb="2" eb="4">
      <t>ソウカツ</t>
    </rPh>
    <rPh sb="4" eb="5">
      <t>ヒョウ</t>
    </rPh>
    <phoneticPr fontId="4"/>
  </si>
  <si>
    <t>※営農計画書未提出者はクミカン取引は出来ません。</t>
    <rPh sb="1" eb="3">
      <t>エイノウ</t>
    </rPh>
    <rPh sb="3" eb="5">
      <t>ケイカク</t>
    </rPh>
    <rPh sb="5" eb="6">
      <t>ショ</t>
    </rPh>
    <rPh sb="6" eb="7">
      <t>ミ</t>
    </rPh>
    <rPh sb="7" eb="10">
      <t>テイシュツシャ</t>
    </rPh>
    <rPh sb="15" eb="17">
      <t>トリヒキ</t>
    </rPh>
    <rPh sb="18" eb="20">
      <t>デキ</t>
    </rPh>
    <phoneticPr fontId="4"/>
  </si>
  <si>
    <t>収  入  の  部</t>
    <rPh sb="0" eb="4">
      <t>シュウニュウ</t>
    </rPh>
    <rPh sb="9" eb="10">
      <t>ブ</t>
    </rPh>
    <phoneticPr fontId="4"/>
  </si>
  <si>
    <t>項         目</t>
    <rPh sb="0" eb="1">
      <t>コウシュルイ</t>
    </rPh>
    <rPh sb="10" eb="11">
      <t>モク</t>
    </rPh>
    <phoneticPr fontId="4"/>
  </si>
  <si>
    <t>前年実績</t>
    <rPh sb="0" eb="2">
      <t>ゼンネン</t>
    </rPh>
    <rPh sb="2" eb="4">
      <t>ジッセキ</t>
    </rPh>
    <phoneticPr fontId="4"/>
  </si>
  <si>
    <t>支  出  の  部</t>
    <rPh sb="0" eb="4">
      <t>シシュツ</t>
    </rPh>
    <rPh sb="9" eb="10">
      <t>ブ</t>
    </rPh>
    <phoneticPr fontId="4"/>
  </si>
  <si>
    <t>家族と労働</t>
    <rPh sb="0" eb="2">
      <t>カゾク</t>
    </rPh>
    <rPh sb="3" eb="5">
      <t>ロウドウ</t>
    </rPh>
    <phoneticPr fontId="4"/>
  </si>
  <si>
    <t>氏       名</t>
    <rPh sb="0" eb="9">
      <t>シメイ</t>
    </rPh>
    <phoneticPr fontId="4"/>
  </si>
  <si>
    <t>性 別</t>
    <rPh sb="0" eb="3">
      <t>セイベツ</t>
    </rPh>
    <phoneticPr fontId="4"/>
  </si>
  <si>
    <t>続 柄</t>
    <rPh sb="0" eb="3">
      <t>ゾクガラ</t>
    </rPh>
    <phoneticPr fontId="4"/>
  </si>
  <si>
    <t>農業従事日数</t>
    <rPh sb="0" eb="2">
      <t>ノウギョウ</t>
    </rPh>
    <rPh sb="2" eb="4">
      <t>ジュウジ</t>
    </rPh>
    <rPh sb="4" eb="6">
      <t>ニッスウ</t>
    </rPh>
    <phoneticPr fontId="4"/>
  </si>
  <si>
    <t>年 齢</t>
    <rPh sb="0" eb="3">
      <t>ネンレイ</t>
    </rPh>
    <phoneticPr fontId="4"/>
  </si>
  <si>
    <t>生年月日</t>
    <rPh sb="0" eb="2">
      <t>セイネン</t>
    </rPh>
    <rPh sb="2" eb="4">
      <t>ガッピ</t>
    </rPh>
    <phoneticPr fontId="4"/>
  </si>
  <si>
    <t>職業又は学校名</t>
    <rPh sb="0" eb="2">
      <t>ショクギョウ</t>
    </rPh>
    <rPh sb="2" eb="3">
      <t>マタ</t>
    </rPh>
    <rPh sb="4" eb="6">
      <t>ガッコウ</t>
    </rPh>
    <rPh sb="6" eb="7">
      <t>メイ</t>
    </rPh>
    <phoneticPr fontId="4"/>
  </si>
  <si>
    <t>農 外 就 労 状 況</t>
    <rPh sb="0" eb="1">
      <t>ノウギョウ</t>
    </rPh>
    <rPh sb="2" eb="3">
      <t>ガイ</t>
    </rPh>
    <rPh sb="4" eb="7">
      <t>シュウロウ</t>
    </rPh>
    <rPh sb="8" eb="11">
      <t>ジョウキョウ</t>
    </rPh>
    <phoneticPr fontId="4"/>
  </si>
  <si>
    <t>豆類・雑穀</t>
    <rPh sb="0" eb="1">
      <t>マメ</t>
    </rPh>
    <rPh sb="1" eb="2">
      <t>ルイ</t>
    </rPh>
    <rPh sb="3" eb="5">
      <t>ザッコク</t>
    </rPh>
    <phoneticPr fontId="4"/>
  </si>
  <si>
    <t>経営主</t>
    <rPh sb="0" eb="2">
      <t>ケイエイ</t>
    </rPh>
    <rPh sb="2" eb="3">
      <t>シュ</t>
    </rPh>
    <phoneticPr fontId="4"/>
  </si>
  <si>
    <t>農業</t>
    <rPh sb="0" eb="2">
      <t>ノウギョウ</t>
    </rPh>
    <phoneticPr fontId="4"/>
  </si>
  <si>
    <t>動力光熱費</t>
    <rPh sb="0" eb="2">
      <t>ドウリョク</t>
    </rPh>
    <rPh sb="2" eb="4">
      <t>コウネツ</t>
    </rPh>
    <rPh sb="4" eb="5">
      <t>ヒ</t>
    </rPh>
    <phoneticPr fontId="4"/>
  </si>
  <si>
    <t>その他農産物</t>
    <rPh sb="2" eb="3">
      <t>タ</t>
    </rPh>
    <rPh sb="3" eb="6">
      <t>ノウサンブツ</t>
    </rPh>
    <phoneticPr fontId="4"/>
  </si>
  <si>
    <t>養  畜  費</t>
    <rPh sb="0" eb="1">
      <t>シヨウ</t>
    </rPh>
    <rPh sb="3" eb="4">
      <t>チク</t>
    </rPh>
    <rPh sb="6" eb="7">
      <t>ヒ</t>
    </rPh>
    <phoneticPr fontId="4"/>
  </si>
  <si>
    <t>農 産 収 入 計</t>
    <rPh sb="0" eb="3">
      <t>ノウサン</t>
    </rPh>
    <rPh sb="4" eb="7">
      <t>シュウニュウ</t>
    </rPh>
    <rPh sb="8" eb="9">
      <t>ケイ</t>
    </rPh>
    <phoneticPr fontId="4"/>
  </si>
  <si>
    <t>生       乳</t>
    <rPh sb="0" eb="1">
      <t>ナマ</t>
    </rPh>
    <rPh sb="8" eb="9">
      <t>ニュウ</t>
    </rPh>
    <phoneticPr fontId="4"/>
  </si>
  <si>
    <t>乳  用  牛</t>
    <rPh sb="0" eb="1">
      <t>ニュウ</t>
    </rPh>
    <rPh sb="3" eb="4">
      <t>ヨウ</t>
    </rPh>
    <rPh sb="6" eb="7">
      <t>ギュウ</t>
    </rPh>
    <phoneticPr fontId="4"/>
  </si>
  <si>
    <t>その他畜産物</t>
    <rPh sb="2" eb="3">
      <t>タ</t>
    </rPh>
    <rPh sb="3" eb="6">
      <t>チクサンブツ</t>
    </rPh>
    <phoneticPr fontId="4"/>
  </si>
  <si>
    <t>（注）</t>
    <rPh sb="1" eb="2">
      <t>チュウ</t>
    </rPh>
    <phoneticPr fontId="4"/>
  </si>
  <si>
    <t>氏名欄は家族全員を記入して下さい。</t>
    <rPh sb="0" eb="2">
      <t>シメイ</t>
    </rPh>
    <rPh sb="2" eb="3">
      <t>ラン</t>
    </rPh>
    <rPh sb="4" eb="6">
      <t>カゾク</t>
    </rPh>
    <rPh sb="6" eb="8">
      <t>ゼンイン</t>
    </rPh>
    <rPh sb="9" eb="11">
      <t>キニュウ</t>
    </rPh>
    <rPh sb="11" eb="14">
      <t>シテクダ</t>
    </rPh>
    <phoneticPr fontId="4"/>
  </si>
  <si>
    <t>大正：T</t>
    <rPh sb="0" eb="2">
      <t>タイショウ</t>
    </rPh>
    <phoneticPr fontId="4"/>
  </si>
  <si>
    <t>畜 産 収 入 計</t>
    <rPh sb="0" eb="3">
      <t>チクサン</t>
    </rPh>
    <rPh sb="4" eb="7">
      <t>シュウニュウ</t>
    </rPh>
    <rPh sb="8" eb="9">
      <t>ケイ</t>
    </rPh>
    <phoneticPr fontId="4"/>
  </si>
  <si>
    <t>農 業 支 出 計</t>
    <rPh sb="0" eb="3">
      <t>ノウギョウ</t>
    </rPh>
    <rPh sb="4" eb="7">
      <t>シシュツ</t>
    </rPh>
    <rPh sb="8" eb="9">
      <t>ケイ</t>
    </rPh>
    <phoneticPr fontId="4"/>
  </si>
  <si>
    <t>昭和：S</t>
    <rPh sb="0" eb="2">
      <t>ショウワ</t>
    </rPh>
    <phoneticPr fontId="4"/>
  </si>
  <si>
    <t>平成：H</t>
    <rPh sb="0" eb="2">
      <t>ヘイセイ</t>
    </rPh>
    <phoneticPr fontId="4"/>
  </si>
  <si>
    <t>農 業 雑 収 入</t>
    <rPh sb="0" eb="3">
      <t>ノウギョウ</t>
    </rPh>
    <rPh sb="4" eb="9">
      <t>ザッシュウニュウ</t>
    </rPh>
    <phoneticPr fontId="4"/>
  </si>
  <si>
    <t>農業収入（01～20）</t>
    <rPh sb="0" eb="2">
      <t>ノウギョウ</t>
    </rPh>
    <rPh sb="2" eb="4">
      <t>シュウニュウ</t>
    </rPh>
    <phoneticPr fontId="4"/>
  </si>
  <si>
    <t>貯       金</t>
    <rPh sb="0" eb="9">
      <t>チョキン</t>
    </rPh>
    <phoneticPr fontId="4"/>
  </si>
  <si>
    <t>現在の</t>
    <rPh sb="0" eb="2">
      <t>ゲンザイ</t>
    </rPh>
    <phoneticPr fontId="4"/>
  </si>
  <si>
    <t>経営規模</t>
    <rPh sb="0" eb="2">
      <t>ケイエイ</t>
    </rPh>
    <rPh sb="2" eb="4">
      <t>キボ</t>
    </rPh>
    <phoneticPr fontId="4"/>
  </si>
  <si>
    <t>田</t>
    <rPh sb="0" eb="1">
      <t>タ</t>
    </rPh>
    <phoneticPr fontId="4"/>
  </si>
  <si>
    <t>畑</t>
    <rPh sb="0" eb="1">
      <t>ハタ</t>
    </rPh>
    <phoneticPr fontId="4"/>
  </si>
  <si>
    <t>農家収入（01～21）</t>
    <rPh sb="0" eb="2">
      <t>ノウカ</t>
    </rPh>
    <rPh sb="2" eb="4">
      <t>シュウニュウ</t>
    </rPh>
    <phoneticPr fontId="4"/>
  </si>
  <si>
    <t>共       済</t>
    <rPh sb="0" eb="9">
      <t>キョウサイ</t>
    </rPh>
    <phoneticPr fontId="4"/>
  </si>
  <si>
    <t>転 作</t>
    <rPh sb="0" eb="3">
      <t>テンサク</t>
    </rPh>
    <phoneticPr fontId="4"/>
  </si>
  <si>
    <t>畑</t>
    <rPh sb="0" eb="1">
      <t>ハタケ</t>
    </rPh>
    <phoneticPr fontId="4"/>
  </si>
  <si>
    <t>合            計</t>
    <rPh sb="0" eb="14">
      <t>ゴウケイ</t>
    </rPh>
    <phoneticPr fontId="4"/>
  </si>
  <si>
    <t>※</t>
    <phoneticPr fontId="4"/>
  </si>
  <si>
    <t>収支の不足がでないように計画願います。</t>
    <rPh sb="0" eb="2">
      <t>シュウシ</t>
    </rPh>
    <rPh sb="3" eb="5">
      <t>フソク</t>
    </rPh>
    <rPh sb="12" eb="14">
      <t>ケイカク</t>
    </rPh>
    <rPh sb="14" eb="15">
      <t>ネガ</t>
    </rPh>
    <phoneticPr fontId="4"/>
  </si>
  <si>
    <t>※</t>
    <phoneticPr fontId="4"/>
  </si>
  <si>
    <t>収支の不足が生じた場合は、下記の「不足額の充当方法」に明記して下さい。</t>
    <rPh sb="0" eb="2">
      <t>シュウシ</t>
    </rPh>
    <rPh sb="3" eb="5">
      <t>フソク</t>
    </rPh>
    <rPh sb="6" eb="7">
      <t>ショウ</t>
    </rPh>
    <rPh sb="9" eb="11">
      <t>バアイ</t>
    </rPh>
    <rPh sb="13" eb="15">
      <t>カキ</t>
    </rPh>
    <rPh sb="17" eb="20">
      <t>フソクガク</t>
    </rPh>
    <rPh sb="21" eb="23">
      <t>ジュウトウ</t>
    </rPh>
    <rPh sb="23" eb="25">
      <t>ホウホウ</t>
    </rPh>
    <rPh sb="27" eb="29">
      <t>メイキ</t>
    </rPh>
    <rPh sb="29" eb="32">
      <t>シテクダ</t>
    </rPh>
    <phoneticPr fontId="4"/>
  </si>
  <si>
    <t>借入先氏名</t>
    <rPh sb="0" eb="2">
      <t>カリイレ</t>
    </rPh>
    <rPh sb="2" eb="3">
      <t>サキ</t>
    </rPh>
    <rPh sb="3" eb="5">
      <t>シメイ</t>
    </rPh>
    <phoneticPr fontId="4"/>
  </si>
  <si>
    <t>面 積</t>
    <rPh sb="0" eb="3">
      <t>メンセキ</t>
    </rPh>
    <phoneticPr fontId="4"/>
  </si>
  <si>
    <t>賃貸料</t>
    <rPh sb="0" eb="2">
      <t>チンタイ</t>
    </rPh>
    <rPh sb="2" eb="3">
      <t>リョウ</t>
    </rPh>
    <phoneticPr fontId="4"/>
  </si>
  <si>
    <t>貸付先氏名</t>
    <rPh sb="0" eb="2">
      <t>カシツケ</t>
    </rPh>
    <rPh sb="2" eb="3">
      <t>サキ</t>
    </rPh>
    <rPh sb="3" eb="5">
      <t>シメイ</t>
    </rPh>
    <phoneticPr fontId="4"/>
  </si>
  <si>
    <t>土地・住宅・機械・施設計画</t>
    <rPh sb="0" eb="2">
      <t>トチ</t>
    </rPh>
    <rPh sb="3" eb="5">
      <t>ジュウタク</t>
    </rPh>
    <rPh sb="6" eb="8">
      <t>キカイ</t>
    </rPh>
    <rPh sb="9" eb="11">
      <t>シセツ</t>
    </rPh>
    <rPh sb="11" eb="13">
      <t>ケイカク</t>
    </rPh>
    <phoneticPr fontId="4"/>
  </si>
  <si>
    <t>金   額</t>
    <rPh sb="0" eb="5">
      <t>キンガク</t>
    </rPh>
    <phoneticPr fontId="4"/>
  </si>
  <si>
    <t>住  宅</t>
    <rPh sb="0" eb="4">
      <t>ジュウタク</t>
    </rPh>
    <phoneticPr fontId="4"/>
  </si>
  <si>
    <t>施  設</t>
    <rPh sb="0" eb="4">
      <t>シセツ</t>
    </rPh>
    <phoneticPr fontId="4"/>
  </si>
  <si>
    <t>農機具</t>
    <rPh sb="0" eb="3">
      <t>ノウキグ</t>
    </rPh>
    <phoneticPr fontId="4"/>
  </si>
  <si>
    <t>土  地</t>
    <rPh sb="0" eb="4">
      <t>トチ</t>
    </rPh>
    <phoneticPr fontId="4"/>
  </si>
  <si>
    <t>合  計</t>
    <rPh sb="0" eb="4">
      <t>ゴウケイ</t>
    </rPh>
    <phoneticPr fontId="4"/>
  </si>
  <si>
    <t>農協使用欄</t>
    <rPh sb="0" eb="2">
      <t>ノウキョウ</t>
    </rPh>
    <rPh sb="2" eb="4">
      <t>シヨウ</t>
    </rPh>
    <rPh sb="4" eb="5">
      <t>ラン</t>
    </rPh>
    <phoneticPr fontId="4"/>
  </si>
  <si>
    <t>例）１町＝100ａ　　１反＝10ａ　　１畝＝１ａ</t>
    <rPh sb="0" eb="1">
      <t>レイ</t>
    </rPh>
    <rPh sb="3" eb="4">
      <t>チョウ</t>
    </rPh>
    <rPh sb="11" eb="13">
      <t>１タン</t>
    </rPh>
    <rPh sb="20" eb="21">
      <t>セ</t>
    </rPh>
    <phoneticPr fontId="4"/>
  </si>
  <si>
    <t>点検日</t>
    <rPh sb="0" eb="2">
      <t>テンケン</t>
    </rPh>
    <rPh sb="2" eb="3">
      <t>ヒ</t>
    </rPh>
    <phoneticPr fontId="4"/>
  </si>
  <si>
    <t>点検者</t>
    <rPh sb="0" eb="2">
      <t>テンケン</t>
    </rPh>
    <rPh sb="2" eb="3">
      <t>シャ</t>
    </rPh>
    <phoneticPr fontId="4"/>
  </si>
  <si>
    <t xml:space="preserve">   申込の無い場合は対応できない場合もあります。</t>
    <rPh sb="3" eb="5">
      <t>モウシコミ</t>
    </rPh>
    <rPh sb="6" eb="7">
      <t>ナ</t>
    </rPh>
    <rPh sb="8" eb="10">
      <t>バアイ</t>
    </rPh>
    <rPh sb="11" eb="13">
      <t>タイオウ</t>
    </rPh>
    <rPh sb="17" eb="19">
      <t>バアイ</t>
    </rPh>
    <phoneticPr fontId="4"/>
  </si>
  <si>
    <t>借入地は、公社借入・個人賃借地を内数で記入して下さい。</t>
    <rPh sb="0" eb="1">
      <t>シャク</t>
    </rPh>
    <rPh sb="1" eb="2">
      <t>ニュウ</t>
    </rPh>
    <rPh sb="2" eb="3">
      <t>チ</t>
    </rPh>
    <rPh sb="5" eb="7">
      <t>コウシャ</t>
    </rPh>
    <rPh sb="7" eb="8">
      <t>シャク</t>
    </rPh>
    <rPh sb="8" eb="9">
      <t>イ</t>
    </rPh>
    <rPh sb="10" eb="12">
      <t>コジン</t>
    </rPh>
    <rPh sb="12" eb="13">
      <t>チン</t>
    </rPh>
    <rPh sb="13" eb="15">
      <t>シャクチ</t>
    </rPh>
    <rPh sb="16" eb="18">
      <t>ウチスウ</t>
    </rPh>
    <rPh sb="19" eb="21">
      <t>キニュウ</t>
    </rPh>
    <rPh sb="21" eb="24">
      <t>シテクダ</t>
    </rPh>
    <phoneticPr fontId="4"/>
  </si>
  <si>
    <t>前年度末借入残高</t>
    <rPh sb="0" eb="3">
      <t>ゼンネンド</t>
    </rPh>
    <rPh sb="3" eb="4">
      <t>マツ</t>
    </rPh>
    <rPh sb="4" eb="5">
      <t>シャク</t>
    </rPh>
    <rPh sb="5" eb="6">
      <t>ニュウ</t>
    </rPh>
    <rPh sb="6" eb="8">
      <t>ザンダカ</t>
    </rPh>
    <phoneticPr fontId="4"/>
  </si>
  <si>
    <t>借入地の田は、転作を（    ）で記入して下さい。</t>
    <rPh sb="0" eb="1">
      <t>シャク</t>
    </rPh>
    <rPh sb="1" eb="2">
      <t>ニュウ</t>
    </rPh>
    <rPh sb="2" eb="3">
      <t>チ</t>
    </rPh>
    <rPh sb="4" eb="5">
      <t>タ</t>
    </rPh>
    <rPh sb="7" eb="9">
      <t>テンサク</t>
    </rPh>
    <rPh sb="17" eb="19">
      <t>キニュウ</t>
    </rPh>
    <rPh sb="19" eb="22">
      <t>シテクダ</t>
    </rPh>
    <phoneticPr fontId="4"/>
  </si>
  <si>
    <t>借入金残高増減</t>
    <rPh sb="0" eb="1">
      <t>シャク</t>
    </rPh>
    <rPh sb="1" eb="2">
      <t>ニュウ</t>
    </rPh>
    <rPh sb="2" eb="3">
      <t>キン</t>
    </rPh>
    <rPh sb="3" eb="5">
      <t>ザンダカ</t>
    </rPh>
    <rPh sb="5" eb="7">
      <t>ゾウゲン</t>
    </rPh>
    <phoneticPr fontId="4"/>
  </si>
  <si>
    <t>農産物の生産及び販売計画</t>
    <rPh sb="0" eb="3">
      <t>ノウサンブツ</t>
    </rPh>
    <rPh sb="4" eb="6">
      <t>セイサン</t>
    </rPh>
    <rPh sb="6" eb="7">
      <t>オヨ</t>
    </rPh>
    <rPh sb="8" eb="10">
      <t>ハンバイ</t>
    </rPh>
    <rPh sb="10" eb="12">
      <t>ケイカク</t>
    </rPh>
    <phoneticPr fontId="4"/>
  </si>
  <si>
    <t>販売単価については、実勢価格により記入して下さい。</t>
    <rPh sb="0" eb="2">
      <t>ハンバイ</t>
    </rPh>
    <rPh sb="2" eb="4">
      <t>タンカ</t>
    </rPh>
    <rPh sb="10" eb="12">
      <t>ジッセイ</t>
    </rPh>
    <rPh sb="12" eb="14">
      <t>カカク</t>
    </rPh>
    <rPh sb="17" eb="19">
      <t>キニュウ</t>
    </rPh>
    <rPh sb="19" eb="22">
      <t>シテクダ</t>
    </rPh>
    <phoneticPr fontId="4"/>
  </si>
  <si>
    <t>種         類</t>
    <rPh sb="0" eb="11">
      <t>シュルイ</t>
    </rPh>
    <phoneticPr fontId="4"/>
  </si>
  <si>
    <t xml:space="preserve">増           殖           計          画  </t>
    <rPh sb="0" eb="13">
      <t>ゾウショク</t>
    </rPh>
    <rPh sb="24" eb="36">
      <t>ケイカク</t>
    </rPh>
    <phoneticPr fontId="4"/>
  </si>
  <si>
    <t>販     売     計     画</t>
    <rPh sb="0" eb="19">
      <t>ハンバイケイカク</t>
    </rPh>
    <phoneticPr fontId="4"/>
  </si>
  <si>
    <t>摘 要</t>
    <rPh sb="0" eb="3">
      <t>テキヨウ</t>
    </rPh>
    <phoneticPr fontId="4"/>
  </si>
  <si>
    <t>１０ａ当り</t>
    <rPh sb="3" eb="4">
      <t>アタ</t>
    </rPh>
    <phoneticPr fontId="4"/>
  </si>
  <si>
    <t>販売量</t>
    <rPh sb="0" eb="2">
      <t>ハンバイ</t>
    </rPh>
    <rPh sb="2" eb="3">
      <t>リョウ</t>
    </rPh>
    <phoneticPr fontId="4"/>
  </si>
  <si>
    <t>概算単価</t>
    <rPh sb="0" eb="2">
      <t>ガイサン</t>
    </rPh>
    <rPh sb="2" eb="4">
      <t>タンカ</t>
    </rPh>
    <phoneticPr fontId="4"/>
  </si>
  <si>
    <t>販売金額</t>
    <rPh sb="0" eb="2">
      <t>ハンバイ</t>
    </rPh>
    <rPh sb="2" eb="4">
      <t>キンガク</t>
    </rPh>
    <phoneticPr fontId="4"/>
  </si>
  <si>
    <t>現在数</t>
    <rPh sb="0" eb="2">
      <t>ゲンザイ</t>
    </rPh>
    <rPh sb="2" eb="3">
      <t>スウ</t>
    </rPh>
    <phoneticPr fontId="4"/>
  </si>
  <si>
    <t>自家生産</t>
    <rPh sb="0" eb="2">
      <t>ジカ</t>
    </rPh>
    <rPh sb="2" eb="4">
      <t>セイサン</t>
    </rPh>
    <phoneticPr fontId="4"/>
  </si>
  <si>
    <t>淘 汰</t>
    <rPh sb="0" eb="3">
      <t>トウタ</t>
    </rPh>
    <phoneticPr fontId="4"/>
  </si>
  <si>
    <t>導入予定数</t>
    <rPh sb="0" eb="2">
      <t>ドウニュウ</t>
    </rPh>
    <rPh sb="2" eb="5">
      <t>ヨテイスウ</t>
    </rPh>
    <phoneticPr fontId="4"/>
  </si>
  <si>
    <t>合    計</t>
    <rPh sb="0" eb="6">
      <t>ゴウケイ</t>
    </rPh>
    <phoneticPr fontId="4"/>
  </si>
  <si>
    <t>販売数量</t>
    <rPh sb="0" eb="2">
      <t>ハンバイ</t>
    </rPh>
    <rPh sb="2" eb="4">
      <t>スウリョウ</t>
    </rPh>
    <phoneticPr fontId="4"/>
  </si>
  <si>
    <t>単／量</t>
    <rPh sb="0" eb="1">
      <t>タン</t>
    </rPh>
    <rPh sb="2" eb="3">
      <t>リョウ</t>
    </rPh>
    <phoneticPr fontId="4"/>
  </si>
  <si>
    <t>金      額</t>
    <rPh sb="0" eb="8">
      <t>キンガク</t>
    </rPh>
    <phoneticPr fontId="4"/>
  </si>
  <si>
    <t>米</t>
    <rPh sb="0" eb="1">
      <t>コメ</t>
    </rPh>
    <phoneticPr fontId="4"/>
  </si>
  <si>
    <t>ａ</t>
    <phoneticPr fontId="4"/>
  </si>
  <si>
    <t>俵</t>
    <rPh sb="0" eb="1">
      <t>タワラ</t>
    </rPh>
    <phoneticPr fontId="4"/>
  </si>
  <si>
    <t>/俵</t>
    <rPh sb="1" eb="2">
      <t>タワラ</t>
    </rPh>
    <phoneticPr fontId="4"/>
  </si>
  <si>
    <t>千円</t>
    <rPh sb="0" eb="2">
      <t>センエン</t>
    </rPh>
    <phoneticPr fontId="4"/>
  </si>
  <si>
    <t>頭</t>
    <rPh sb="0" eb="1">
      <t>トウ</t>
    </rPh>
    <phoneticPr fontId="4"/>
  </si>
  <si>
    <t>ｔ</t>
    <phoneticPr fontId="4"/>
  </si>
  <si>
    <t>/kg</t>
    <phoneticPr fontId="4"/>
  </si>
  <si>
    <t>その他</t>
    <rPh sb="2" eb="3">
      <t>タ</t>
    </rPh>
    <phoneticPr fontId="4"/>
  </si>
  <si>
    <t>ａ</t>
    <phoneticPr fontId="4"/>
  </si>
  <si>
    <t>/頭</t>
    <rPh sb="1" eb="2">
      <t>トウ</t>
    </rPh>
    <phoneticPr fontId="4"/>
  </si>
  <si>
    <t>(01)          計</t>
    <rPh sb="14" eb="15">
      <t>ケイ</t>
    </rPh>
    <phoneticPr fontId="4"/>
  </si>
  <si>
    <t>麦 類</t>
    <rPh sb="0" eb="1">
      <t>ムギ</t>
    </rPh>
    <rPh sb="2" eb="3">
      <t>ルイ</t>
    </rPh>
    <phoneticPr fontId="4"/>
  </si>
  <si>
    <t>ａ</t>
    <phoneticPr fontId="4"/>
  </si>
  <si>
    <t>ａ</t>
    <phoneticPr fontId="4"/>
  </si>
  <si>
    <t>(02)          計</t>
    <rPh sb="14" eb="15">
      <t>ケイ</t>
    </rPh>
    <phoneticPr fontId="4"/>
  </si>
  <si>
    <t>ａ</t>
    <phoneticPr fontId="4"/>
  </si>
  <si>
    <t>ａ</t>
    <phoneticPr fontId="4"/>
  </si>
  <si>
    <t>ａ</t>
    <phoneticPr fontId="4"/>
  </si>
  <si>
    <t>(03)          計</t>
    <rPh sb="14" eb="15">
      <t>ケイ</t>
    </rPh>
    <phoneticPr fontId="4"/>
  </si>
  <si>
    <t>馬鈴薯</t>
    <rPh sb="0" eb="3">
      <t>バレイショ</t>
    </rPh>
    <phoneticPr fontId="4"/>
  </si>
  <si>
    <t>ａ</t>
    <phoneticPr fontId="4"/>
  </si>
  <si>
    <t>(04)          計</t>
    <rPh sb="14" eb="15">
      <t>ケイ</t>
    </rPh>
    <phoneticPr fontId="4"/>
  </si>
  <si>
    <t>甜 菜</t>
    <rPh sb="0" eb="1">
      <t>テンサイ</t>
    </rPh>
    <rPh sb="2" eb="3">
      <t>サイ</t>
    </rPh>
    <phoneticPr fontId="4"/>
  </si>
  <si>
    <t>羽</t>
    <rPh sb="0" eb="1">
      <t>ハ</t>
    </rPh>
    <phoneticPr fontId="4"/>
  </si>
  <si>
    <t>kg</t>
    <phoneticPr fontId="4"/>
  </si>
  <si>
    <t>合       計</t>
    <rPh sb="0" eb="9">
      <t>ゴウケイ</t>
    </rPh>
    <phoneticPr fontId="4"/>
  </si>
  <si>
    <t>農業雑収入計画 (20)</t>
    <rPh sb="0" eb="2">
      <t>ノウギョウ</t>
    </rPh>
    <rPh sb="2" eb="5">
      <t>ザッシュウニュウ</t>
    </rPh>
    <rPh sb="5" eb="7">
      <t>ケイカク</t>
    </rPh>
    <phoneticPr fontId="4"/>
  </si>
  <si>
    <t>(05)          計</t>
    <rPh sb="14" eb="15">
      <t>ケイ</t>
    </rPh>
    <phoneticPr fontId="4"/>
  </si>
  <si>
    <t>種          類</t>
    <rPh sb="0" eb="12">
      <t>シュルイ</t>
    </rPh>
    <phoneticPr fontId="4"/>
  </si>
  <si>
    <t>青   果</t>
    <rPh sb="0" eb="5">
      <t>セイカ</t>
    </rPh>
    <phoneticPr fontId="4"/>
  </si>
  <si>
    <t>事業割戻金</t>
    <rPh sb="0" eb="2">
      <t>ジギョウ</t>
    </rPh>
    <rPh sb="2" eb="4">
      <t>ワリモドシ</t>
    </rPh>
    <rPh sb="4" eb="5">
      <t>キン</t>
    </rPh>
    <phoneticPr fontId="4"/>
  </si>
  <si>
    <t>人参</t>
    <rPh sb="0" eb="2">
      <t>ニンジン</t>
    </rPh>
    <phoneticPr fontId="4"/>
  </si>
  <si>
    <t>利用組合収入</t>
    <rPh sb="0" eb="2">
      <t>リヨウ</t>
    </rPh>
    <rPh sb="2" eb="4">
      <t>クミアイ</t>
    </rPh>
    <rPh sb="4" eb="6">
      <t>シュウニュウ</t>
    </rPh>
    <phoneticPr fontId="4"/>
  </si>
  <si>
    <t>②</t>
    <phoneticPr fontId="4"/>
  </si>
  <si>
    <t>ねぎ・玉ねぎ</t>
    <rPh sb="3" eb="4">
      <t>タマ</t>
    </rPh>
    <phoneticPr fontId="4"/>
  </si>
  <si>
    <t>受入賃耕料</t>
    <rPh sb="0" eb="2">
      <t>ウケイレ</t>
    </rPh>
    <rPh sb="2" eb="3">
      <t>チン</t>
    </rPh>
    <rPh sb="3" eb="4">
      <t>コウ</t>
    </rPh>
    <rPh sb="4" eb="5">
      <t>リョウ</t>
    </rPh>
    <phoneticPr fontId="4"/>
  </si>
  <si>
    <t>ａ</t>
    <phoneticPr fontId="4"/>
  </si>
  <si>
    <t>共済無事戻金</t>
    <rPh sb="0" eb="2">
      <t>キョウサイ</t>
    </rPh>
    <rPh sb="2" eb="4">
      <t>ブジ</t>
    </rPh>
    <rPh sb="4" eb="5">
      <t>モド</t>
    </rPh>
    <rPh sb="5" eb="6">
      <t>キン</t>
    </rPh>
    <phoneticPr fontId="4"/>
  </si>
  <si>
    <t>白菜</t>
    <rPh sb="0" eb="2">
      <t>ハクサイ</t>
    </rPh>
    <phoneticPr fontId="4"/>
  </si>
  <si>
    <t>畜産物受入共済金</t>
    <rPh sb="0" eb="3">
      <t>チクサンブツ</t>
    </rPh>
    <rPh sb="3" eb="5">
      <t>ウケイレ</t>
    </rPh>
    <rPh sb="5" eb="7">
      <t>キョウサイ</t>
    </rPh>
    <rPh sb="7" eb="8">
      <t>キン</t>
    </rPh>
    <phoneticPr fontId="4"/>
  </si>
  <si>
    <t>農産物受入共済金</t>
    <rPh sb="0" eb="3">
      <t>ノウサンブツ</t>
    </rPh>
    <rPh sb="3" eb="5">
      <t>ウケイレ</t>
    </rPh>
    <rPh sb="5" eb="7">
      <t>キョウサイ</t>
    </rPh>
    <rPh sb="7" eb="8">
      <t>キン</t>
    </rPh>
    <phoneticPr fontId="4"/>
  </si>
  <si>
    <t>価格安定基金</t>
    <rPh sb="0" eb="2">
      <t>カカク</t>
    </rPh>
    <rPh sb="2" eb="4">
      <t>アンテイ</t>
    </rPh>
    <rPh sb="4" eb="6">
      <t>キキン</t>
    </rPh>
    <phoneticPr fontId="4"/>
  </si>
  <si>
    <t>(06)          計</t>
    <rPh sb="14" eb="15">
      <t>ケイ</t>
    </rPh>
    <phoneticPr fontId="4"/>
  </si>
  <si>
    <t>合         計</t>
    <rPh sb="0" eb="11">
      <t>ゴウケイ</t>
    </rPh>
    <phoneticPr fontId="4"/>
  </si>
  <si>
    <t>(20)</t>
    <phoneticPr fontId="4"/>
  </si>
  <si>
    <t>農外収入計画 (21)</t>
    <rPh sb="0" eb="1">
      <t>ノウギョウ</t>
    </rPh>
    <rPh sb="1" eb="2">
      <t>ガイ</t>
    </rPh>
    <rPh sb="2" eb="4">
      <t>ザッシュウニュウ</t>
    </rPh>
    <rPh sb="4" eb="6">
      <t>ケイカク</t>
    </rPh>
    <phoneticPr fontId="4"/>
  </si>
  <si>
    <t>受取利息</t>
    <rPh sb="0" eb="2">
      <t>ウケトリ</t>
    </rPh>
    <rPh sb="2" eb="4">
      <t>リソク</t>
    </rPh>
    <phoneticPr fontId="4"/>
  </si>
  <si>
    <t>賃金収入</t>
    <rPh sb="0" eb="2">
      <t>チンギン</t>
    </rPh>
    <rPh sb="2" eb="4">
      <t>シュウニュウ</t>
    </rPh>
    <phoneticPr fontId="4"/>
  </si>
  <si>
    <t>出資配当金</t>
    <rPh sb="0" eb="2">
      <t>シュッシ</t>
    </rPh>
    <rPh sb="2" eb="5">
      <t>ハイトウキン</t>
    </rPh>
    <phoneticPr fontId="4"/>
  </si>
  <si>
    <t>不動産収入</t>
    <rPh sb="0" eb="3">
      <t>フドウサン</t>
    </rPh>
    <rPh sb="3" eb="5">
      <t>シュウニュウ</t>
    </rPh>
    <phoneticPr fontId="4"/>
  </si>
  <si>
    <t>共済解約金</t>
    <rPh sb="0" eb="2">
      <t>キョウサイ</t>
    </rPh>
    <rPh sb="2" eb="4">
      <t>カイヤク</t>
    </rPh>
    <rPh sb="4" eb="5">
      <t>キン</t>
    </rPh>
    <phoneticPr fontId="4"/>
  </si>
  <si>
    <t>(07)          計</t>
    <rPh sb="14" eb="15">
      <t>ケイ</t>
    </rPh>
    <phoneticPr fontId="4"/>
  </si>
  <si>
    <t>満期共済金</t>
    <rPh sb="0" eb="2">
      <t>マンキ</t>
    </rPh>
    <rPh sb="2" eb="4">
      <t>キョウサイ</t>
    </rPh>
    <rPh sb="4" eb="5">
      <t>キン</t>
    </rPh>
    <phoneticPr fontId="4"/>
  </si>
  <si>
    <t>(21)</t>
    <phoneticPr fontId="4"/>
  </si>
  <si>
    <t>雇用労働力導入計画</t>
    <rPh sb="0" eb="2">
      <t>コヨウ</t>
    </rPh>
    <rPh sb="2" eb="5">
      <t>ロウドウリョク</t>
    </rPh>
    <rPh sb="5" eb="7">
      <t>ドウニュウ</t>
    </rPh>
    <rPh sb="7" eb="9">
      <t>ケイカク</t>
    </rPh>
    <phoneticPr fontId="4"/>
  </si>
  <si>
    <t>円</t>
    <rPh sb="0" eb="1">
      <t>エン</t>
    </rPh>
    <phoneticPr fontId="4"/>
  </si>
  <si>
    <t>支払利息</t>
    <rPh sb="0" eb="2">
      <t>シハライ</t>
    </rPh>
    <rPh sb="2" eb="4">
      <t>リソク</t>
    </rPh>
    <phoneticPr fontId="4"/>
  </si>
  <si>
    <t>月     別</t>
    <rPh sb="0" eb="7">
      <t>ツキベツ</t>
    </rPh>
    <phoneticPr fontId="4"/>
  </si>
  <si>
    <t>雇用労賃</t>
    <rPh sb="0" eb="2">
      <t>コヨウ</t>
    </rPh>
    <rPh sb="2" eb="4">
      <t>ロウチン</t>
    </rPh>
    <phoneticPr fontId="4"/>
  </si>
  <si>
    <t>資  金  名</t>
    <rPh sb="0" eb="4">
      <t>シキン</t>
    </rPh>
    <rPh sb="6" eb="7">
      <t>メイ</t>
    </rPh>
    <phoneticPr fontId="4"/>
  </si>
  <si>
    <t>貸付金残高</t>
    <rPh sb="0" eb="3">
      <t>カシツケキン</t>
    </rPh>
    <rPh sb="3" eb="5">
      <t>ザンダカ</t>
    </rPh>
    <phoneticPr fontId="4"/>
  </si>
  <si>
    <t>借入予定金額</t>
    <rPh sb="0" eb="1">
      <t>シャク</t>
    </rPh>
    <rPh sb="1" eb="2">
      <t>ニュウ</t>
    </rPh>
    <rPh sb="2" eb="4">
      <t>ヨテイ</t>
    </rPh>
    <rPh sb="4" eb="6">
      <t>キンガク</t>
    </rPh>
    <phoneticPr fontId="4"/>
  </si>
  <si>
    <t>償還元金</t>
    <rPh sb="0" eb="2">
      <t>ショウカン</t>
    </rPh>
    <rPh sb="2" eb="4">
      <t>ガンキン</t>
    </rPh>
    <phoneticPr fontId="4"/>
  </si>
  <si>
    <t>償還利息</t>
    <rPh sb="0" eb="2">
      <t>ショウカン</t>
    </rPh>
    <rPh sb="2" eb="4">
      <t>リソク</t>
    </rPh>
    <phoneticPr fontId="4"/>
  </si>
  <si>
    <t>作 業 名</t>
    <rPh sb="0" eb="3">
      <t>サギョウ</t>
    </rPh>
    <rPh sb="4" eb="5">
      <t>メイ</t>
    </rPh>
    <phoneticPr fontId="4"/>
  </si>
  <si>
    <t>人     数</t>
    <rPh sb="0" eb="7">
      <t>ニンズウ</t>
    </rPh>
    <phoneticPr fontId="4"/>
  </si>
  <si>
    <t>人</t>
    <rPh sb="0" eb="1">
      <t>ニン</t>
    </rPh>
    <phoneticPr fontId="4"/>
  </si>
  <si>
    <t>金     額</t>
    <rPh sb="0" eb="7">
      <t>キンガク</t>
    </rPh>
    <phoneticPr fontId="4"/>
  </si>
  <si>
    <t>飼料購入計画</t>
    <rPh sb="0" eb="2">
      <t>シリョウ</t>
    </rPh>
    <rPh sb="2" eb="4">
      <t>コウニュウ</t>
    </rPh>
    <rPh sb="4" eb="6">
      <t>ケイカク</t>
    </rPh>
    <phoneticPr fontId="4"/>
  </si>
  <si>
    <t>種           別</t>
    <rPh sb="0" eb="13">
      <t>シュベツ</t>
    </rPh>
    <phoneticPr fontId="4"/>
  </si>
  <si>
    <t>品            名</t>
    <rPh sb="0" eb="14">
      <t>ヒンメイ</t>
    </rPh>
    <phoneticPr fontId="4"/>
  </si>
  <si>
    <t>数 量</t>
    <rPh sb="0" eb="3">
      <t>スウリョウ</t>
    </rPh>
    <phoneticPr fontId="4"/>
  </si>
  <si>
    <t>概 算 単 価</t>
    <rPh sb="0" eb="3">
      <t>ガイサン</t>
    </rPh>
    <rPh sb="4" eb="7">
      <t>タンカ</t>
    </rPh>
    <phoneticPr fontId="4"/>
  </si>
  <si>
    <t>人工乳飼料</t>
    <rPh sb="0" eb="2">
      <t>ジンコウ</t>
    </rPh>
    <rPh sb="2" eb="3">
      <t>ニュウ</t>
    </rPh>
    <rPh sb="3" eb="5">
      <t>シリョウ</t>
    </rPh>
    <phoneticPr fontId="4"/>
  </si>
  <si>
    <t>配 合 飼 料</t>
    <rPh sb="0" eb="3">
      <t>ハイゴウ</t>
    </rPh>
    <rPh sb="4" eb="7">
      <t>シリョウ</t>
    </rPh>
    <phoneticPr fontId="4"/>
  </si>
  <si>
    <t>単 味 飼 料</t>
    <rPh sb="0" eb="1">
      <t>タン</t>
    </rPh>
    <rPh sb="2" eb="3">
      <t>アジ</t>
    </rPh>
    <rPh sb="4" eb="7">
      <t>シリョウ</t>
    </rPh>
    <phoneticPr fontId="4"/>
  </si>
  <si>
    <t>牧      草</t>
    <rPh sb="0" eb="1">
      <t>ボク</t>
    </rPh>
    <rPh sb="7" eb="8">
      <t>クサ</t>
    </rPh>
    <phoneticPr fontId="4"/>
  </si>
  <si>
    <t>小       計</t>
    <rPh sb="0" eb="9">
      <t>ショウケイ</t>
    </rPh>
    <phoneticPr fontId="4"/>
  </si>
  <si>
    <t>クミカン支払利息</t>
    <rPh sb="4" eb="6">
      <t>シハライ</t>
    </rPh>
    <rPh sb="6" eb="8">
      <t>リソク</t>
    </rPh>
    <phoneticPr fontId="4"/>
  </si>
  <si>
    <t>貯金・共済計画</t>
    <rPh sb="0" eb="2">
      <t>チョキン</t>
    </rPh>
    <rPh sb="3" eb="5">
      <t>キョウサイ</t>
    </rPh>
    <rPh sb="5" eb="7">
      <t>ケイカク</t>
    </rPh>
    <phoneticPr fontId="4"/>
  </si>
  <si>
    <t>肥料購入計画</t>
    <rPh sb="0" eb="2">
      <t>ヒリョウ</t>
    </rPh>
    <rPh sb="2" eb="4">
      <t>コウニュウ</t>
    </rPh>
    <rPh sb="4" eb="6">
      <t>ケイカク</t>
    </rPh>
    <phoneticPr fontId="4"/>
  </si>
  <si>
    <t>養畜費用計画</t>
    <rPh sb="0" eb="1">
      <t>ヨウ</t>
    </rPh>
    <rPh sb="1" eb="2">
      <t>チク</t>
    </rPh>
    <rPh sb="2" eb="4">
      <t>ヒヨウ</t>
    </rPh>
    <rPh sb="4" eb="6">
      <t>ケイカク</t>
    </rPh>
    <phoneticPr fontId="4"/>
  </si>
  <si>
    <t>租税諸負担計画</t>
    <rPh sb="0" eb="2">
      <t>ソゼイ</t>
    </rPh>
    <rPh sb="2" eb="3">
      <t>ショ</t>
    </rPh>
    <rPh sb="3" eb="5">
      <t>フタン</t>
    </rPh>
    <rPh sb="5" eb="7">
      <t>ケイカク</t>
    </rPh>
    <phoneticPr fontId="4"/>
  </si>
  <si>
    <t>種           類</t>
    <rPh sb="0" eb="1">
      <t>シュベツ</t>
    </rPh>
    <rPh sb="12" eb="13">
      <t>ルイ</t>
    </rPh>
    <phoneticPr fontId="4"/>
  </si>
  <si>
    <t>摘       要</t>
    <rPh sb="0" eb="9">
      <t>テキヨウ</t>
    </rPh>
    <phoneticPr fontId="4"/>
  </si>
  <si>
    <t>当座性貯金</t>
    <rPh sb="0" eb="2">
      <t>トウザ</t>
    </rPh>
    <rPh sb="2" eb="3">
      <t>セイ</t>
    </rPh>
    <rPh sb="3" eb="5">
      <t>チョキン</t>
    </rPh>
    <phoneticPr fontId="4"/>
  </si>
  <si>
    <t>単      肥</t>
    <rPh sb="0" eb="1">
      <t>タン</t>
    </rPh>
    <rPh sb="7" eb="8">
      <t>ヒリョウ</t>
    </rPh>
    <phoneticPr fontId="4"/>
  </si>
  <si>
    <t>診療衛生費</t>
    <rPh sb="0" eb="2">
      <t>シンリョウ</t>
    </rPh>
    <rPh sb="2" eb="5">
      <t>エイセイヒ</t>
    </rPh>
    <phoneticPr fontId="4"/>
  </si>
  <si>
    <t>国        税</t>
    <rPh sb="0" eb="10">
      <t>コクゼイ</t>
    </rPh>
    <phoneticPr fontId="4"/>
  </si>
  <si>
    <t>定 期 積 金</t>
    <rPh sb="0" eb="3">
      <t>テイキ</t>
    </rPh>
    <rPh sb="4" eb="5">
      <t>ツミタテ</t>
    </rPh>
    <rPh sb="6" eb="7">
      <t>キン</t>
    </rPh>
    <phoneticPr fontId="4"/>
  </si>
  <si>
    <t>高度化成肥料</t>
    <rPh sb="0" eb="2">
      <t>コウド</t>
    </rPh>
    <rPh sb="2" eb="4">
      <t>カセイ</t>
    </rPh>
    <rPh sb="4" eb="6">
      <t>ヒリョウ</t>
    </rPh>
    <phoneticPr fontId="4"/>
  </si>
  <si>
    <t>登録検査料</t>
    <rPh sb="0" eb="2">
      <t>トウロク</t>
    </rPh>
    <rPh sb="2" eb="4">
      <t>ケンサ</t>
    </rPh>
    <rPh sb="4" eb="5">
      <t>リョウ</t>
    </rPh>
    <phoneticPr fontId="4"/>
  </si>
  <si>
    <t>地  方  税</t>
    <rPh sb="0" eb="4">
      <t>チホウゼイ</t>
    </rPh>
    <rPh sb="6" eb="7">
      <t>ゼイ</t>
    </rPh>
    <phoneticPr fontId="4"/>
  </si>
  <si>
    <t>定期性貯金</t>
    <rPh sb="0" eb="3">
      <t>テイキセイ</t>
    </rPh>
    <rPh sb="3" eb="5">
      <t>チョキン</t>
    </rPh>
    <phoneticPr fontId="4"/>
  </si>
  <si>
    <t>ＮＫ普通化成</t>
    <rPh sb="2" eb="4">
      <t>フツウ</t>
    </rPh>
    <rPh sb="4" eb="6">
      <t>カセイ</t>
    </rPh>
    <phoneticPr fontId="4"/>
  </si>
  <si>
    <t>受  精  料</t>
    <rPh sb="0" eb="4">
      <t>ジュセイ</t>
    </rPh>
    <rPh sb="6" eb="7">
      <t>リョウ</t>
    </rPh>
    <phoneticPr fontId="4"/>
  </si>
  <si>
    <t>出  資  金</t>
    <rPh sb="0" eb="7">
      <t>シュッシキン</t>
    </rPh>
    <phoneticPr fontId="4"/>
  </si>
  <si>
    <t>有機肥料</t>
    <rPh sb="0" eb="2">
      <t>ユウキ</t>
    </rPh>
    <rPh sb="2" eb="4">
      <t>ヒリョウ</t>
    </rPh>
    <phoneticPr fontId="4"/>
  </si>
  <si>
    <t>④</t>
    <phoneticPr fontId="4"/>
  </si>
  <si>
    <t>放  牧  料</t>
    <rPh sb="0" eb="4">
      <t>ホウボク</t>
    </rPh>
    <rPh sb="6" eb="7">
      <t>リョウ</t>
    </rPh>
    <phoneticPr fontId="4"/>
  </si>
  <si>
    <t>固定資産税</t>
    <rPh sb="0" eb="2">
      <t>コテイ</t>
    </rPh>
    <rPh sb="2" eb="5">
      <t>シサンゼイ</t>
    </rPh>
    <phoneticPr fontId="4"/>
  </si>
  <si>
    <t>生 命 共 済</t>
    <rPh sb="0" eb="3">
      <t>セイメイ</t>
    </rPh>
    <rPh sb="4" eb="7">
      <t>キョウサイ</t>
    </rPh>
    <phoneticPr fontId="4"/>
  </si>
  <si>
    <t>土壌改良剤</t>
    <rPh sb="0" eb="2">
      <t>ドジョウ</t>
    </rPh>
    <rPh sb="2" eb="4">
      <t>カイリョウ</t>
    </rPh>
    <rPh sb="4" eb="5">
      <t>ザイ</t>
    </rPh>
    <phoneticPr fontId="4"/>
  </si>
  <si>
    <t>素畜費(乳牛)</t>
    <rPh sb="0" eb="1">
      <t>ソ</t>
    </rPh>
    <rPh sb="1" eb="2">
      <t>チク</t>
    </rPh>
    <rPh sb="2" eb="3">
      <t>ヒ</t>
    </rPh>
    <rPh sb="4" eb="6">
      <t>ニュウギュウ</t>
    </rPh>
    <phoneticPr fontId="4"/>
  </si>
  <si>
    <t>自 動 車 税</t>
    <rPh sb="0" eb="5">
      <t>ジドウシャ</t>
    </rPh>
    <rPh sb="6" eb="7">
      <t>ゼイ</t>
    </rPh>
    <phoneticPr fontId="4"/>
  </si>
  <si>
    <t>年 金 共 済</t>
    <rPh sb="0" eb="3">
      <t>ネンキン</t>
    </rPh>
    <rPh sb="4" eb="7">
      <t>キョウサイ</t>
    </rPh>
    <phoneticPr fontId="4"/>
  </si>
  <si>
    <t>人 工 床 土</t>
    <rPh sb="0" eb="3">
      <t>ジンコウ</t>
    </rPh>
    <rPh sb="4" eb="5">
      <t>トコ</t>
    </rPh>
    <rPh sb="6" eb="7">
      <t>ツチ</t>
    </rPh>
    <phoneticPr fontId="4"/>
  </si>
  <si>
    <t xml:space="preserve">  〃     (肉牛)</t>
    <rPh sb="9" eb="11">
      <t>ニクギュウ</t>
    </rPh>
    <phoneticPr fontId="4"/>
  </si>
  <si>
    <t>消  費  税</t>
    <rPh sb="0" eb="7">
      <t>ショウヒゼイ</t>
    </rPh>
    <phoneticPr fontId="4"/>
  </si>
  <si>
    <t>建 更 共 済</t>
    <rPh sb="0" eb="1">
      <t>タテモノ</t>
    </rPh>
    <rPh sb="2" eb="3">
      <t>コウセイ</t>
    </rPh>
    <rPh sb="4" eb="7">
      <t>キョウサイ</t>
    </rPh>
    <phoneticPr fontId="4"/>
  </si>
  <si>
    <t>液      肥</t>
    <rPh sb="0" eb="8">
      <t>エキヒ</t>
    </rPh>
    <phoneticPr fontId="4"/>
  </si>
  <si>
    <t xml:space="preserve">  〃     (豚)   </t>
    <rPh sb="9" eb="10">
      <t>ブタ</t>
    </rPh>
    <phoneticPr fontId="4"/>
  </si>
  <si>
    <t>種苗・農薬費計画</t>
    <rPh sb="0" eb="2">
      <t>シュビョウ</t>
    </rPh>
    <rPh sb="3" eb="5">
      <t>ノウヤク</t>
    </rPh>
    <rPh sb="5" eb="6">
      <t>ヒ</t>
    </rPh>
    <rPh sb="6" eb="8">
      <t>ケイカク</t>
    </rPh>
    <phoneticPr fontId="4"/>
  </si>
  <si>
    <t>農業関係共済計画</t>
    <rPh sb="0" eb="2">
      <t>ノウギョウ</t>
    </rPh>
    <rPh sb="2" eb="4">
      <t>カンケイ</t>
    </rPh>
    <rPh sb="4" eb="6">
      <t>キョウサイ</t>
    </rPh>
    <rPh sb="6" eb="8">
      <t>ケイカク</t>
    </rPh>
    <phoneticPr fontId="4"/>
  </si>
  <si>
    <t>その他経営費計画</t>
    <rPh sb="0" eb="3">
      <t>ソノタ</t>
    </rPh>
    <rPh sb="3" eb="5">
      <t>ケイエイ</t>
    </rPh>
    <rPh sb="5" eb="6">
      <t>ヒ</t>
    </rPh>
    <rPh sb="6" eb="8">
      <t>ケイカク</t>
    </rPh>
    <phoneticPr fontId="4"/>
  </si>
  <si>
    <t>資本的支出計画</t>
    <rPh sb="0" eb="3">
      <t>シホンテキ</t>
    </rPh>
    <rPh sb="3" eb="5">
      <t>シシュツ</t>
    </rPh>
    <rPh sb="5" eb="7">
      <t>ケイカク</t>
    </rPh>
    <phoneticPr fontId="4"/>
  </si>
  <si>
    <t>（82）</t>
    <phoneticPr fontId="4"/>
  </si>
  <si>
    <t>殺　虫　剤</t>
    <rPh sb="0" eb="5">
      <t>サッチュウザイ</t>
    </rPh>
    <phoneticPr fontId="4"/>
  </si>
  <si>
    <t>水 稲 共 済</t>
    <rPh sb="0" eb="3">
      <t>スイトウ</t>
    </rPh>
    <rPh sb="4" eb="7">
      <t>キョウサイ</t>
    </rPh>
    <phoneticPr fontId="4"/>
  </si>
  <si>
    <t>賦  課  金</t>
    <rPh sb="0" eb="7">
      <t>フカキン</t>
    </rPh>
    <phoneticPr fontId="4"/>
  </si>
  <si>
    <t>車両購入</t>
    <rPh sb="0" eb="2">
      <t>シャリョウ</t>
    </rPh>
    <rPh sb="2" eb="4">
      <t>コウニュウ</t>
    </rPh>
    <phoneticPr fontId="4"/>
  </si>
  <si>
    <t>殺　菌　剤</t>
    <rPh sb="0" eb="5">
      <t>サッキンザイ</t>
    </rPh>
    <phoneticPr fontId="4"/>
  </si>
  <si>
    <t>麦 共 済</t>
    <rPh sb="0" eb="1">
      <t>ムギ</t>
    </rPh>
    <phoneticPr fontId="4"/>
  </si>
  <si>
    <t>諸 負 担 金</t>
    <rPh sb="0" eb="1">
      <t>ショ</t>
    </rPh>
    <rPh sb="2" eb="7">
      <t>フタンキン</t>
    </rPh>
    <phoneticPr fontId="4"/>
  </si>
  <si>
    <t>農機具購入</t>
    <rPh sb="0" eb="3">
      <t>ノウキグ</t>
    </rPh>
    <phoneticPr fontId="4"/>
  </si>
  <si>
    <t>除　草　剤</t>
    <rPh sb="0" eb="5">
      <t>ジョソウザイ</t>
    </rPh>
    <phoneticPr fontId="4"/>
  </si>
  <si>
    <t>畑 作 共 済</t>
    <rPh sb="0" eb="3">
      <t>ハタサク</t>
    </rPh>
    <phoneticPr fontId="4"/>
  </si>
  <si>
    <t>家       畜</t>
    <rPh sb="0" eb="9">
      <t>カチク</t>
    </rPh>
    <phoneticPr fontId="4"/>
  </si>
  <si>
    <t>水稲種子</t>
    <rPh sb="0" eb="2">
      <t>スイトウ</t>
    </rPh>
    <rPh sb="2" eb="4">
      <t>シュシ</t>
    </rPh>
    <phoneticPr fontId="4"/>
  </si>
  <si>
    <t>④</t>
    <phoneticPr fontId="4"/>
  </si>
  <si>
    <t>家 畜 共 済</t>
    <rPh sb="0" eb="3">
      <t>カチク</t>
    </rPh>
    <phoneticPr fontId="4"/>
  </si>
  <si>
    <t>安 定 基 金</t>
    <rPh sb="0" eb="3">
      <t>アンテイ</t>
    </rPh>
    <rPh sb="4" eb="7">
      <t>キキン</t>
    </rPh>
    <phoneticPr fontId="4"/>
  </si>
  <si>
    <t>土 地 改 良</t>
    <rPh sb="0" eb="3">
      <t>トチ</t>
    </rPh>
    <rPh sb="4" eb="7">
      <t>カイリョウ</t>
    </rPh>
    <phoneticPr fontId="4"/>
  </si>
  <si>
    <t>豆類・麦類種子</t>
    <rPh sb="0" eb="2">
      <t>トウルイ</t>
    </rPh>
    <rPh sb="3" eb="5">
      <t>ムギルイ</t>
    </rPh>
    <rPh sb="5" eb="7">
      <t>シュシ</t>
    </rPh>
    <phoneticPr fontId="4"/>
  </si>
  <si>
    <t>土地改良費</t>
    <rPh sb="0" eb="2">
      <t>トチ</t>
    </rPh>
    <rPh sb="2" eb="4">
      <t>カイリョウ</t>
    </rPh>
    <rPh sb="4" eb="5">
      <t>ヒ</t>
    </rPh>
    <phoneticPr fontId="4"/>
  </si>
  <si>
    <t>建物構築物</t>
    <rPh sb="0" eb="2">
      <t>タテモノ</t>
    </rPh>
    <rPh sb="2" eb="5">
      <t>コウチクブツ</t>
    </rPh>
    <phoneticPr fontId="4"/>
  </si>
  <si>
    <t>馬鈴薯・甜菜種子</t>
    <rPh sb="0" eb="3">
      <t>バレイショ</t>
    </rPh>
    <rPh sb="4" eb="6">
      <t>テンサイ</t>
    </rPh>
    <rPh sb="6" eb="8">
      <t>シュシ</t>
    </rPh>
    <phoneticPr fontId="4"/>
  </si>
  <si>
    <t>労 災 保 険</t>
    <rPh sb="0" eb="3">
      <t>ロウサイ</t>
    </rPh>
    <rPh sb="4" eb="7">
      <t>ホケン</t>
    </rPh>
    <phoneticPr fontId="4"/>
  </si>
  <si>
    <t>研  修  費</t>
    <rPh sb="0" eb="7">
      <t>ケンシュウヒ</t>
    </rPh>
    <phoneticPr fontId="4"/>
  </si>
  <si>
    <t>青果種子（苗）</t>
    <rPh sb="0" eb="2">
      <t>セイカ</t>
    </rPh>
    <rPh sb="2" eb="4">
      <t>シュシ</t>
    </rPh>
    <rPh sb="5" eb="6">
      <t>ナエ</t>
    </rPh>
    <phoneticPr fontId="4"/>
  </si>
  <si>
    <t>農業雑費</t>
    <rPh sb="0" eb="2">
      <t>ノウギョウ</t>
    </rPh>
    <rPh sb="2" eb="4">
      <t>ザッピ</t>
    </rPh>
    <phoneticPr fontId="4"/>
  </si>
  <si>
    <t>飼料作物種子</t>
    <rPh sb="0" eb="2">
      <t>シリョウ</t>
    </rPh>
    <rPh sb="2" eb="4">
      <t>サクモツ</t>
    </rPh>
    <rPh sb="4" eb="6">
      <t>シュシ</t>
    </rPh>
    <phoneticPr fontId="4"/>
  </si>
  <si>
    <t>車 輌 共 済</t>
    <rPh sb="0" eb="1">
      <t>シャリョウ</t>
    </rPh>
    <rPh sb="2" eb="3">
      <t>リョウ</t>
    </rPh>
    <rPh sb="4" eb="7">
      <t>キョウサイ</t>
    </rPh>
    <phoneticPr fontId="4"/>
  </si>
  <si>
    <t>その他</t>
    <rPh sb="0" eb="3">
      <t>ソノタ</t>
    </rPh>
    <phoneticPr fontId="4"/>
  </si>
  <si>
    <t>生産資材計画</t>
    <rPh sb="0" eb="2">
      <t>セイサン</t>
    </rPh>
    <rPh sb="2" eb="4">
      <t>シザイ</t>
    </rPh>
    <rPh sb="4" eb="6">
      <t>ケイカク</t>
    </rPh>
    <phoneticPr fontId="4"/>
  </si>
  <si>
    <t>賃料料金計画</t>
    <rPh sb="0" eb="2">
      <t>チンリョウ</t>
    </rPh>
    <rPh sb="2" eb="4">
      <t>リョウキン</t>
    </rPh>
    <rPh sb="4" eb="6">
      <t>ケイカク</t>
    </rPh>
    <phoneticPr fontId="4"/>
  </si>
  <si>
    <t>家計費計画</t>
    <rPh sb="0" eb="2">
      <t>カケイ</t>
    </rPh>
    <rPh sb="2" eb="3">
      <t>ヒ</t>
    </rPh>
    <rPh sb="3" eb="5">
      <t>ケイカク</t>
    </rPh>
    <phoneticPr fontId="4"/>
  </si>
  <si>
    <t>その他支出計画</t>
    <rPh sb="0" eb="3">
      <t>ソノタ</t>
    </rPh>
    <rPh sb="3" eb="5">
      <t>シシュツ</t>
    </rPh>
    <rPh sb="5" eb="7">
      <t>ケイカク</t>
    </rPh>
    <phoneticPr fontId="4"/>
  </si>
  <si>
    <t>温 床 資 材</t>
    <rPh sb="0" eb="3">
      <t>オンショウ</t>
    </rPh>
    <rPh sb="4" eb="7">
      <t>シザイ</t>
    </rPh>
    <phoneticPr fontId="4"/>
  </si>
  <si>
    <t>小  作  料</t>
    <rPh sb="0" eb="7">
      <t>コサクリョウ</t>
    </rPh>
    <phoneticPr fontId="4"/>
  </si>
  <si>
    <t>一 般 家 計 費</t>
    <rPh sb="0" eb="3">
      <t>イッパン</t>
    </rPh>
    <rPh sb="4" eb="7">
      <t>カケイ</t>
    </rPh>
    <rPh sb="8" eb="9">
      <t>ケイヒ</t>
    </rPh>
    <phoneticPr fontId="4"/>
  </si>
  <si>
    <t>臨時的支出</t>
    <rPh sb="0" eb="3">
      <t>リンジテキ</t>
    </rPh>
    <rPh sb="3" eb="5">
      <t>シシュツ</t>
    </rPh>
    <phoneticPr fontId="4"/>
  </si>
  <si>
    <t>包 装 資 材</t>
    <rPh sb="0" eb="3">
      <t>ホウソウ</t>
    </rPh>
    <rPh sb="4" eb="7">
      <t>シザイ</t>
    </rPh>
    <phoneticPr fontId="4"/>
  </si>
  <si>
    <t>賃  借  料</t>
    <rPh sb="0" eb="4">
      <t>チンシャク</t>
    </rPh>
    <rPh sb="6" eb="7">
      <t>リョウ</t>
    </rPh>
    <phoneticPr fontId="4"/>
  </si>
  <si>
    <t>運  搬  料</t>
    <rPh sb="0" eb="4">
      <t>ウンパン</t>
    </rPh>
    <rPh sb="6" eb="7">
      <t>リョウ</t>
    </rPh>
    <phoneticPr fontId="4"/>
  </si>
  <si>
    <t>小  農  具</t>
    <rPh sb="0" eb="1">
      <t>ショウ</t>
    </rPh>
    <rPh sb="3" eb="7">
      <t>ノウグ</t>
    </rPh>
    <phoneticPr fontId="4"/>
  </si>
  <si>
    <t>施設利用料</t>
    <rPh sb="0" eb="2">
      <t>シセツ</t>
    </rPh>
    <rPh sb="2" eb="4">
      <t>リヨウ</t>
    </rPh>
    <rPh sb="4" eb="5">
      <t>リョウ</t>
    </rPh>
    <phoneticPr fontId="4"/>
  </si>
  <si>
    <t>刈  取  料</t>
    <rPh sb="0" eb="4">
      <t>カリト</t>
    </rPh>
    <rPh sb="6" eb="7">
      <t>リョウ</t>
    </rPh>
    <phoneticPr fontId="4"/>
  </si>
  <si>
    <t>販 売 諸 掛</t>
    <rPh sb="0" eb="3">
      <t>ハンバイ</t>
    </rPh>
    <rPh sb="4" eb="5">
      <t>ショ</t>
    </rPh>
    <rPh sb="6" eb="7">
      <t>カ</t>
    </rPh>
    <phoneticPr fontId="4"/>
  </si>
  <si>
    <t>利用組合費</t>
    <rPh sb="0" eb="2">
      <t>リヨウ</t>
    </rPh>
    <rPh sb="2" eb="4">
      <t>クミアイ</t>
    </rPh>
    <rPh sb="4" eb="5">
      <t>ヒ</t>
    </rPh>
    <phoneticPr fontId="4"/>
  </si>
  <si>
    <t>農作業受委託</t>
    <rPh sb="0" eb="3">
      <t>ノウサギョウ</t>
    </rPh>
    <rPh sb="3" eb="4">
      <t>ジュ</t>
    </rPh>
    <rPh sb="4" eb="6">
      <t>イタク</t>
    </rPh>
    <phoneticPr fontId="4"/>
  </si>
  <si>
    <t>そ  の  他</t>
    <rPh sb="0" eb="7">
      <t>ソノタ</t>
    </rPh>
    <phoneticPr fontId="4"/>
  </si>
  <si>
    <t>動力費計画</t>
    <rPh sb="0" eb="2">
      <t>ドウリョク</t>
    </rPh>
    <rPh sb="2" eb="3">
      <t>ヒ</t>
    </rPh>
    <rPh sb="3" eb="5">
      <t>ケイカク</t>
    </rPh>
    <phoneticPr fontId="4"/>
  </si>
  <si>
    <t>修理計画</t>
    <rPh sb="0" eb="2">
      <t>シュウリ</t>
    </rPh>
    <rPh sb="2" eb="4">
      <t>ケイカク</t>
    </rPh>
    <phoneticPr fontId="4"/>
  </si>
  <si>
    <t>軽　　油</t>
    <rPh sb="0" eb="4">
      <t>ケイユ</t>
    </rPh>
    <phoneticPr fontId="4"/>
  </si>
  <si>
    <t>灯　　油</t>
    <rPh sb="0" eb="4">
      <t>トウユ</t>
    </rPh>
    <phoneticPr fontId="4"/>
  </si>
  <si>
    <t>農  機  具</t>
    <rPh sb="0" eb="7">
      <t>ノウキグ</t>
    </rPh>
    <phoneticPr fontId="4"/>
  </si>
  <si>
    <t>通  信  費</t>
    <rPh sb="0" eb="7">
      <t>ツウシンヒ</t>
    </rPh>
    <phoneticPr fontId="4"/>
  </si>
  <si>
    <t>車       輌</t>
    <rPh sb="0" eb="1">
      <t>シャリョウ</t>
    </rPh>
    <rPh sb="8" eb="9">
      <t>リョウ</t>
    </rPh>
    <phoneticPr fontId="4"/>
  </si>
  <si>
    <t xml:space="preserve"> 油脂類</t>
    <rPh sb="1" eb="3">
      <t>ユシ</t>
    </rPh>
    <rPh sb="3" eb="4">
      <t>ルイ</t>
    </rPh>
    <phoneticPr fontId="4"/>
  </si>
  <si>
    <t>車  両  費</t>
    <rPh sb="0" eb="4">
      <t>シャリョウ</t>
    </rPh>
    <rPh sb="6" eb="7">
      <t>ヒ</t>
    </rPh>
    <phoneticPr fontId="4"/>
  </si>
  <si>
    <t>電  気  料</t>
    <rPh sb="0" eb="4">
      <t>デンキ</t>
    </rPh>
    <rPh sb="6" eb="7">
      <t>リョウ</t>
    </rPh>
    <phoneticPr fontId="4"/>
  </si>
  <si>
    <t>国民健康保険料</t>
    <rPh sb="0" eb="2">
      <t>コクミン</t>
    </rPh>
    <rPh sb="2" eb="4">
      <t>ケンコウ</t>
    </rPh>
    <rPh sb="4" eb="7">
      <t>ホケンリョウ</t>
    </rPh>
    <phoneticPr fontId="4"/>
  </si>
  <si>
    <t>国民年金</t>
    <rPh sb="0" eb="2">
      <t>コクミン</t>
    </rPh>
    <rPh sb="2" eb="4">
      <t>ネンキン</t>
    </rPh>
    <phoneticPr fontId="4"/>
  </si>
  <si>
    <t>水  道  料</t>
    <rPh sb="0" eb="7">
      <t>スイドウリョウ</t>
    </rPh>
    <phoneticPr fontId="4"/>
  </si>
  <si>
    <t>農業者年金</t>
    <rPh sb="0" eb="3">
      <t>ノウギョウシャ</t>
    </rPh>
    <rPh sb="3" eb="5">
      <t>ネンキン</t>
    </rPh>
    <phoneticPr fontId="4"/>
  </si>
  <si>
    <t>2          月</t>
  </si>
  <si>
    <t>3          月</t>
  </si>
  <si>
    <t>4          月</t>
  </si>
  <si>
    <t>5          月</t>
  </si>
  <si>
    <t>9          月</t>
  </si>
  <si>
    <t>10          月</t>
  </si>
  <si>
    <t>11          月</t>
  </si>
  <si>
    <t>12          月</t>
  </si>
  <si>
    <t>04</t>
  </si>
  <si>
    <t>05</t>
  </si>
  <si>
    <t>06</t>
  </si>
  <si>
    <t>07</t>
  </si>
  <si>
    <t>6          月</t>
  </si>
  <si>
    <t>7          月</t>
  </si>
  <si>
    <t>8          月</t>
  </si>
  <si>
    <t>氏　　名</t>
    <rPh sb="0" eb="1">
      <t>シ</t>
    </rPh>
    <rPh sb="3" eb="4">
      <t>メイ</t>
    </rPh>
    <phoneticPr fontId="4"/>
  </si>
  <si>
    <t>（収入の部）</t>
    <rPh sb="1" eb="3">
      <t>シュウニュウ</t>
    </rPh>
    <rPh sb="4" eb="5">
      <t>ブ</t>
    </rPh>
    <phoneticPr fontId="4"/>
  </si>
  <si>
    <t>単位　　千円</t>
    <rPh sb="0" eb="2">
      <t>タンイ</t>
    </rPh>
    <rPh sb="4" eb="6">
      <t>センエン</t>
    </rPh>
    <phoneticPr fontId="4"/>
  </si>
  <si>
    <t>収入項目</t>
    <rPh sb="0" eb="2">
      <t>シュウニュウ</t>
    </rPh>
    <rPh sb="2" eb="4">
      <t>コウモク</t>
    </rPh>
    <phoneticPr fontId="4"/>
  </si>
  <si>
    <t>1          月</t>
    <rPh sb="0" eb="12">
      <t>１ガツ</t>
    </rPh>
    <phoneticPr fontId="4"/>
  </si>
  <si>
    <t>備考</t>
    <rPh sb="0" eb="2">
      <t>ビコウ</t>
    </rPh>
    <phoneticPr fontId="4"/>
  </si>
  <si>
    <t>麦       類</t>
    <rPh sb="0" eb="9">
      <t>ムギルイ</t>
    </rPh>
    <phoneticPr fontId="4"/>
  </si>
  <si>
    <t>豆 類・雑 穀</t>
    <rPh sb="0" eb="3">
      <t>マメルイ</t>
    </rPh>
    <rPh sb="4" eb="7">
      <t>ザッコク</t>
    </rPh>
    <phoneticPr fontId="4"/>
  </si>
  <si>
    <t>馬  鈴  薯</t>
    <rPh sb="0" eb="7">
      <t>バレイショ</t>
    </rPh>
    <phoneticPr fontId="4"/>
  </si>
  <si>
    <t>甜       菜</t>
    <rPh sb="0" eb="9">
      <t>テンサイ</t>
    </rPh>
    <phoneticPr fontId="4"/>
  </si>
  <si>
    <t>青       果</t>
    <rPh sb="0" eb="9">
      <t>セイカ</t>
    </rPh>
    <phoneticPr fontId="4"/>
  </si>
  <si>
    <t>その他農産物</t>
    <rPh sb="0" eb="3">
      <t>ソノタ</t>
    </rPh>
    <rPh sb="3" eb="6">
      <t>ノウサンブツ</t>
    </rPh>
    <phoneticPr fontId="4"/>
  </si>
  <si>
    <t>生       乳</t>
    <rPh sb="0" eb="1">
      <t>セイ</t>
    </rPh>
    <rPh sb="8" eb="9">
      <t>ニュウ</t>
    </rPh>
    <phoneticPr fontId="4"/>
  </si>
  <si>
    <t>乳  用  牛</t>
    <rPh sb="0" eb="1">
      <t>ニュウ</t>
    </rPh>
    <rPh sb="3" eb="4">
      <t>ヨウ</t>
    </rPh>
    <rPh sb="6" eb="7">
      <t>ウシ</t>
    </rPh>
    <phoneticPr fontId="4"/>
  </si>
  <si>
    <t>肉  用  牛</t>
    <rPh sb="0" eb="1">
      <t>ニク</t>
    </rPh>
    <rPh sb="3" eb="4">
      <t>ヨウ</t>
    </rPh>
    <rPh sb="6" eb="7">
      <t>ギュウ</t>
    </rPh>
    <phoneticPr fontId="4"/>
  </si>
  <si>
    <t>豚</t>
    <rPh sb="0" eb="1">
      <t>ブタ</t>
    </rPh>
    <phoneticPr fontId="4"/>
  </si>
  <si>
    <t>その他畜産物</t>
    <rPh sb="0" eb="3">
      <t>ソノタ</t>
    </rPh>
    <rPh sb="3" eb="6">
      <t>チクサンブツ</t>
    </rPh>
    <phoneticPr fontId="4"/>
  </si>
  <si>
    <t>農業雑収入</t>
    <rPh sb="0" eb="2">
      <t>ノウギョウ</t>
    </rPh>
    <rPh sb="2" eb="5">
      <t>ザッシュウニュウ</t>
    </rPh>
    <phoneticPr fontId="4"/>
  </si>
  <si>
    <t>農 外 収 入</t>
    <rPh sb="0" eb="1">
      <t>ノウギョウ</t>
    </rPh>
    <rPh sb="2" eb="3">
      <t>ガイ</t>
    </rPh>
    <rPh sb="4" eb="7">
      <t>シュウニュウ</t>
    </rPh>
    <phoneticPr fontId="4"/>
  </si>
  <si>
    <t>資 金 借 入</t>
    <rPh sb="0" eb="3">
      <t>シキン</t>
    </rPh>
    <rPh sb="4" eb="5">
      <t>シャク</t>
    </rPh>
    <rPh sb="6" eb="7">
      <t>ニュウ</t>
    </rPh>
    <phoneticPr fontId="4"/>
  </si>
  <si>
    <t>資 金 受 入</t>
    <rPh sb="0" eb="3">
      <t>シキン</t>
    </rPh>
    <rPh sb="4" eb="7">
      <t>ウケイレ</t>
    </rPh>
    <phoneticPr fontId="4"/>
  </si>
  <si>
    <t>合           計</t>
    <rPh sb="0" eb="13">
      <t>ゴウケイ</t>
    </rPh>
    <phoneticPr fontId="4"/>
  </si>
  <si>
    <t>注１．</t>
    <rPh sb="0" eb="1">
      <t>チュウ</t>
    </rPh>
    <phoneticPr fontId="4"/>
  </si>
  <si>
    <t>クミカン受入払出金額の欄は営農計画書収支総括表より転記して下さい。</t>
    <rPh sb="4" eb="6">
      <t>ウケイレ</t>
    </rPh>
    <rPh sb="6" eb="8">
      <t>ハライダシ</t>
    </rPh>
    <rPh sb="8" eb="10">
      <t>キンガク</t>
    </rPh>
    <rPh sb="11" eb="12">
      <t>ラン</t>
    </rPh>
    <rPh sb="13" eb="15">
      <t>エイノウ</t>
    </rPh>
    <rPh sb="15" eb="18">
      <t>ケイカクショ</t>
    </rPh>
    <rPh sb="18" eb="20">
      <t>シュウシ</t>
    </rPh>
    <rPh sb="20" eb="22">
      <t>ソウカツ</t>
    </rPh>
    <rPh sb="22" eb="23">
      <t>ヒョウ</t>
    </rPh>
    <rPh sb="25" eb="27">
      <t>テンキ</t>
    </rPh>
    <rPh sb="27" eb="30">
      <t>シテクダ</t>
    </rPh>
    <phoneticPr fontId="4"/>
  </si>
  <si>
    <t>注２．</t>
    <rPh sb="0" eb="1">
      <t>チュウ</t>
    </rPh>
    <phoneticPr fontId="4"/>
  </si>
  <si>
    <t>月別計画で端数の生ずる場合は（千円未満）は12月分計画額で調整して下さい。</t>
    <rPh sb="0" eb="1">
      <t>ゲツ</t>
    </rPh>
    <rPh sb="1" eb="2">
      <t>ベツ</t>
    </rPh>
    <rPh sb="2" eb="4">
      <t>ケイカク</t>
    </rPh>
    <rPh sb="5" eb="7">
      <t>ハスウ</t>
    </rPh>
    <rPh sb="8" eb="9">
      <t>ショウ</t>
    </rPh>
    <rPh sb="11" eb="13">
      <t>バアイ</t>
    </rPh>
    <rPh sb="15" eb="17">
      <t>センエン</t>
    </rPh>
    <rPh sb="17" eb="19">
      <t>ミマン</t>
    </rPh>
    <rPh sb="21" eb="25">
      <t>１２ガツブン</t>
    </rPh>
    <rPh sb="25" eb="27">
      <t>ケイカクガク</t>
    </rPh>
    <rPh sb="27" eb="28">
      <t>ガク</t>
    </rPh>
    <rPh sb="29" eb="31">
      <t>チョウセイ</t>
    </rPh>
    <rPh sb="31" eb="34">
      <t>シテクダ</t>
    </rPh>
    <phoneticPr fontId="4"/>
  </si>
  <si>
    <t>（支出の部）</t>
    <rPh sb="1" eb="3">
      <t>シシュツ</t>
    </rPh>
    <rPh sb="4" eb="5">
      <t>ブ</t>
    </rPh>
    <phoneticPr fontId="4"/>
  </si>
  <si>
    <t>支出項目</t>
    <rPh sb="0" eb="2">
      <t>シシュツ</t>
    </rPh>
    <rPh sb="2" eb="4">
      <t>コウモク</t>
    </rPh>
    <phoneticPr fontId="4"/>
  </si>
  <si>
    <t>労       賃</t>
    <rPh sb="0" eb="9">
      <t>ロウチン</t>
    </rPh>
    <phoneticPr fontId="4"/>
  </si>
  <si>
    <t>肥  料  費</t>
    <rPh sb="0" eb="4">
      <t>ヒリョウ</t>
    </rPh>
    <rPh sb="6" eb="7">
      <t>ヒ</t>
    </rPh>
    <phoneticPr fontId="4"/>
  </si>
  <si>
    <t>農薬・種苗費</t>
    <rPh sb="0" eb="2">
      <t>ノウヤク</t>
    </rPh>
    <rPh sb="3" eb="5">
      <t>シュビョウ</t>
    </rPh>
    <rPh sb="5" eb="6">
      <t>ヒ</t>
    </rPh>
    <phoneticPr fontId="4"/>
  </si>
  <si>
    <t>生産諸資材費</t>
    <rPh sb="0" eb="2">
      <t>セイサン</t>
    </rPh>
    <rPh sb="2" eb="3">
      <t>ショ</t>
    </rPh>
    <rPh sb="3" eb="5">
      <t>シザイ</t>
    </rPh>
    <rPh sb="5" eb="6">
      <t>ヒ</t>
    </rPh>
    <phoneticPr fontId="4"/>
  </si>
  <si>
    <t>動力光熱費</t>
    <rPh sb="0" eb="2">
      <t>ドウリョク</t>
    </rPh>
    <rPh sb="2" eb="5">
      <t>コウネツヒ</t>
    </rPh>
    <phoneticPr fontId="4"/>
  </si>
  <si>
    <t>飼  料  費</t>
    <rPh sb="0" eb="4">
      <t>シリョウ</t>
    </rPh>
    <rPh sb="6" eb="7">
      <t>ヒ</t>
    </rPh>
    <phoneticPr fontId="4"/>
  </si>
  <si>
    <t>養  畜  費</t>
    <rPh sb="0" eb="1">
      <t>ヨウ</t>
    </rPh>
    <rPh sb="3" eb="4">
      <t>チク</t>
    </rPh>
    <rPh sb="6" eb="7">
      <t>ヒ</t>
    </rPh>
    <phoneticPr fontId="4"/>
  </si>
  <si>
    <t>農 業 共 済</t>
    <rPh sb="0" eb="3">
      <t>ノウギョウ</t>
    </rPh>
    <rPh sb="4" eb="7">
      <t>キョウサイ</t>
    </rPh>
    <phoneticPr fontId="4"/>
  </si>
  <si>
    <t>賃 料 料 金</t>
    <rPh sb="0" eb="3">
      <t>チンリョウ</t>
    </rPh>
    <rPh sb="4" eb="7">
      <t>リョウキン</t>
    </rPh>
    <phoneticPr fontId="4"/>
  </si>
  <si>
    <t>修  理  費</t>
    <rPh sb="0" eb="7">
      <t>シュウリヒ</t>
    </rPh>
    <phoneticPr fontId="4"/>
  </si>
  <si>
    <t>租税諸負担</t>
    <rPh sb="0" eb="2">
      <t>ソゼイ</t>
    </rPh>
    <rPh sb="2" eb="3">
      <t>ショ</t>
    </rPh>
    <rPh sb="3" eb="5">
      <t>フタン</t>
    </rPh>
    <phoneticPr fontId="4"/>
  </si>
  <si>
    <t>支 払 利 息</t>
    <rPh sb="0" eb="3">
      <t>シハライ</t>
    </rPh>
    <rPh sb="4" eb="7">
      <t>リソク</t>
    </rPh>
    <phoneticPr fontId="4"/>
  </si>
  <si>
    <t>その他経営費</t>
    <rPh sb="0" eb="3">
      <t>ソノタ</t>
    </rPh>
    <rPh sb="3" eb="5">
      <t>ケイエイ</t>
    </rPh>
    <rPh sb="5" eb="6">
      <t>ヒ</t>
    </rPh>
    <phoneticPr fontId="4"/>
  </si>
  <si>
    <t>家  計  費</t>
    <rPh sb="0" eb="4">
      <t>カケイ</t>
    </rPh>
    <rPh sb="6" eb="7">
      <t>ヒ</t>
    </rPh>
    <phoneticPr fontId="4"/>
  </si>
  <si>
    <t>資 金 返 済</t>
    <rPh sb="0" eb="3">
      <t>シキン</t>
    </rPh>
    <rPh sb="4" eb="7">
      <t>ヘンサイ</t>
    </rPh>
    <phoneticPr fontId="4"/>
  </si>
  <si>
    <t>貯 金・共 済</t>
    <rPh sb="0" eb="3">
      <t>チョキン</t>
    </rPh>
    <rPh sb="4" eb="7">
      <t>キョウサイ</t>
    </rPh>
    <phoneticPr fontId="4"/>
  </si>
  <si>
    <t>資本的支出</t>
    <rPh sb="0" eb="3">
      <t>シホンテキ</t>
    </rPh>
    <rPh sb="3" eb="5">
      <t>シシュツ</t>
    </rPh>
    <phoneticPr fontId="4"/>
  </si>
  <si>
    <t>その他支出</t>
    <rPh sb="0" eb="3">
      <t>ソノタ</t>
    </rPh>
    <rPh sb="3" eb="5">
      <t>シシュツ</t>
    </rPh>
    <phoneticPr fontId="4"/>
  </si>
  <si>
    <t>家計費の内訳</t>
    <rPh sb="0" eb="2">
      <t>カケイ</t>
    </rPh>
    <rPh sb="2" eb="3">
      <t>ヒ</t>
    </rPh>
    <rPh sb="4" eb="6">
      <t>ウチワケ</t>
    </rPh>
    <phoneticPr fontId="4"/>
  </si>
  <si>
    <t>現       金</t>
    <rPh sb="0" eb="9">
      <t>ゲンキン</t>
    </rPh>
    <phoneticPr fontId="4"/>
  </si>
  <si>
    <t>振       替</t>
    <rPh sb="0" eb="9">
      <t>フリカエ</t>
    </rPh>
    <phoneticPr fontId="4"/>
  </si>
  <si>
    <t>計</t>
    <rPh sb="0" eb="1">
      <t>ケイ</t>
    </rPh>
    <phoneticPr fontId="4"/>
  </si>
  <si>
    <t>現金支出計画額は家計費の現金供給限度額設定の基礎となりますので留意の上ご記入下さい。</t>
    <rPh sb="0" eb="2">
      <t>ゲンキン</t>
    </rPh>
    <rPh sb="2" eb="4">
      <t>シシュツ</t>
    </rPh>
    <rPh sb="4" eb="6">
      <t>ケイカク</t>
    </rPh>
    <rPh sb="6" eb="7">
      <t>ガク</t>
    </rPh>
    <rPh sb="8" eb="10">
      <t>カケイ</t>
    </rPh>
    <rPh sb="10" eb="11">
      <t>ヒ</t>
    </rPh>
    <rPh sb="12" eb="14">
      <t>ゲンキン</t>
    </rPh>
    <rPh sb="14" eb="16">
      <t>キョウキュウ</t>
    </rPh>
    <rPh sb="16" eb="19">
      <t>ゲンドガク</t>
    </rPh>
    <rPh sb="19" eb="21">
      <t>セッテイ</t>
    </rPh>
    <rPh sb="22" eb="24">
      <t>キソ</t>
    </rPh>
    <rPh sb="31" eb="33">
      <t>リュウイ</t>
    </rPh>
    <rPh sb="34" eb="35">
      <t>ウエ</t>
    </rPh>
    <rPh sb="36" eb="38">
      <t>キニュウ</t>
    </rPh>
    <rPh sb="38" eb="39">
      <t>クダ</t>
    </rPh>
    <phoneticPr fontId="4"/>
  </si>
  <si>
    <t>雇用労働単価</t>
    <rPh sb="0" eb="2">
      <t>コヨウ</t>
    </rPh>
    <rPh sb="2" eb="4">
      <t>ロウドウ</t>
    </rPh>
    <rPh sb="4" eb="6">
      <t>タンカ</t>
    </rPh>
    <phoneticPr fontId="4"/>
  </si>
  <si>
    <t>３   月</t>
    <rPh sb="4" eb="5">
      <t>ツキ</t>
    </rPh>
    <phoneticPr fontId="4"/>
  </si>
  <si>
    <t>労賃</t>
    <rPh sb="0" eb="2">
      <t>ロウチン</t>
    </rPh>
    <phoneticPr fontId="4"/>
  </si>
  <si>
    <t>役員報酬</t>
    <rPh sb="0" eb="2">
      <t>ヤクイン</t>
    </rPh>
    <rPh sb="2" eb="4">
      <t>ホウシュウ</t>
    </rPh>
    <phoneticPr fontId="4"/>
  </si>
  <si>
    <t>円/20kg</t>
    <rPh sb="0" eb="1">
      <t>エン</t>
    </rPh>
    <phoneticPr fontId="4"/>
  </si>
  <si>
    <t>専従者給与</t>
    <rPh sb="0" eb="3">
      <t>センジュウシャ</t>
    </rPh>
    <rPh sb="3" eb="5">
      <t>キュウヨ</t>
    </rPh>
    <phoneticPr fontId="4"/>
  </si>
  <si>
    <t>そ  の  他</t>
  </si>
  <si>
    <t>②</t>
    <phoneticPr fontId="4"/>
  </si>
  <si>
    <t>ＢＢ化成</t>
    <rPh sb="2" eb="4">
      <t>カセイ</t>
    </rPh>
    <phoneticPr fontId="4"/>
  </si>
  <si>
    <t>施設園芸共済</t>
    <rPh sb="0" eb="2">
      <t>シセツ</t>
    </rPh>
    <rPh sb="2" eb="4">
      <t>エンゲイ</t>
    </rPh>
    <rPh sb="4" eb="6">
      <t>キョウサイ</t>
    </rPh>
    <phoneticPr fontId="4"/>
  </si>
  <si>
    <t>作業衣料費</t>
    <rPh sb="0" eb="2">
      <t>サギョウ</t>
    </rPh>
    <rPh sb="2" eb="4">
      <t>イリョウ</t>
    </rPh>
    <rPh sb="4" eb="5">
      <t>ヒ</t>
    </rPh>
    <phoneticPr fontId="4"/>
  </si>
  <si>
    <t>１月</t>
    <rPh sb="1" eb="2">
      <t>ガツ</t>
    </rPh>
    <phoneticPr fontId="4"/>
  </si>
  <si>
    <t>現　金</t>
    <rPh sb="0" eb="1">
      <t>ウツツ</t>
    </rPh>
    <rPh sb="2" eb="3">
      <t>キン</t>
    </rPh>
    <phoneticPr fontId="4"/>
  </si>
  <si>
    <t>２月</t>
  </si>
  <si>
    <t>３月</t>
  </si>
  <si>
    <t>４月</t>
  </si>
  <si>
    <t>５月</t>
  </si>
  <si>
    <t>６月</t>
  </si>
  <si>
    <t>７月</t>
  </si>
  <si>
    <t>⑧</t>
    <phoneticPr fontId="4"/>
  </si>
  <si>
    <t>８月</t>
  </si>
  <si>
    <t>９月</t>
  </si>
  <si>
    <t>１０月</t>
  </si>
  <si>
    <t>１１月</t>
  </si>
  <si>
    <t>１２月</t>
  </si>
  <si>
    <t>水道光熱費</t>
    <rPh sb="0" eb="2">
      <t>スイドウ</t>
    </rPh>
    <rPh sb="2" eb="4">
      <t>コウネツ</t>
    </rPh>
    <rPh sb="4" eb="5">
      <t>ヒ</t>
    </rPh>
    <phoneticPr fontId="4"/>
  </si>
  <si>
    <t>⑥</t>
    <phoneticPr fontId="4"/>
  </si>
  <si>
    <t>⑦</t>
    <phoneticPr fontId="4"/>
  </si>
  <si>
    <t>合　　　計</t>
    <rPh sb="0" eb="1">
      <t>ゴウ</t>
    </rPh>
    <rPh sb="4" eb="5">
      <t>ケイ</t>
    </rPh>
    <phoneticPr fontId="4"/>
  </si>
  <si>
    <t>③</t>
    <phoneticPr fontId="4"/>
  </si>
  <si>
    <t>（62）</t>
    <phoneticPr fontId="4"/>
  </si>
  <si>
    <t>(50)</t>
    <phoneticPr fontId="4"/>
  </si>
  <si>
    <t>（81）</t>
    <phoneticPr fontId="4"/>
  </si>
  <si>
    <t>(5１)</t>
    <phoneticPr fontId="4"/>
  </si>
  <si>
    <t>(56）</t>
    <phoneticPr fontId="4"/>
  </si>
  <si>
    <t>（60）</t>
    <phoneticPr fontId="4"/>
  </si>
  <si>
    <t>(52)</t>
    <phoneticPr fontId="4"/>
  </si>
  <si>
    <t>（82）</t>
    <phoneticPr fontId="4"/>
  </si>
  <si>
    <t>(58）</t>
    <phoneticPr fontId="4"/>
  </si>
  <si>
    <t>（83）</t>
    <phoneticPr fontId="4"/>
  </si>
  <si>
    <t>（59）</t>
    <phoneticPr fontId="4"/>
  </si>
  <si>
    <t>現金支出</t>
    <rPh sb="0" eb="2">
      <t>ゲンキン</t>
    </rPh>
    <rPh sb="2" eb="4">
      <t>シシュツ</t>
    </rPh>
    <phoneticPr fontId="4"/>
  </si>
  <si>
    <t>会社名   　　　   　　　　       期間 　  月～   月</t>
    <rPh sb="0" eb="3">
      <t>カイシャメイ</t>
    </rPh>
    <rPh sb="23" eb="25">
      <t>キカン</t>
    </rPh>
    <rPh sb="29" eb="30">
      <t>ガツ</t>
    </rPh>
    <rPh sb="34" eb="35">
      <t>ガツ</t>
    </rPh>
    <phoneticPr fontId="4"/>
  </si>
  <si>
    <t>※上記について資金を希望する場合は資金の申込を行って下さい。</t>
    <rPh sb="1" eb="3">
      <t>ジョウキ</t>
    </rPh>
    <rPh sb="7" eb="9">
      <t>シキン</t>
    </rPh>
    <rPh sb="10" eb="12">
      <t>キボウ</t>
    </rPh>
    <rPh sb="14" eb="16">
      <t>バアイ</t>
    </rPh>
    <rPh sb="17" eb="19">
      <t>シキン</t>
    </rPh>
    <rPh sb="20" eb="22">
      <t>モウシコミ</t>
    </rPh>
    <rPh sb="23" eb="27">
      <t>オコナッテクダ</t>
    </rPh>
    <phoneticPr fontId="4"/>
  </si>
  <si>
    <t>繁殖♂</t>
    <rPh sb="0" eb="2">
      <t>ハンショク</t>
    </rPh>
    <phoneticPr fontId="4"/>
  </si>
  <si>
    <t>繁殖♀</t>
    <rPh sb="0" eb="2">
      <t>ハンショク</t>
    </rPh>
    <phoneticPr fontId="4"/>
  </si>
  <si>
    <t>その他(　　　　　　　　　　)</t>
    <rPh sb="2" eb="3">
      <t>タ</t>
    </rPh>
    <phoneticPr fontId="4"/>
  </si>
  <si>
    <t>緑肥作物</t>
    <rPh sb="0" eb="2">
      <t>リョクヒ</t>
    </rPh>
    <rPh sb="2" eb="4">
      <t>サクモツ</t>
    </rPh>
    <phoneticPr fontId="4"/>
  </si>
  <si>
    <t>採草放牧地</t>
    <rPh sb="0" eb="2">
      <t>サイソウ</t>
    </rPh>
    <rPh sb="2" eb="4">
      <t>ホウボク</t>
    </rPh>
    <rPh sb="4" eb="5">
      <t>チ</t>
    </rPh>
    <phoneticPr fontId="4"/>
  </si>
  <si>
    <t>雇用雑費</t>
    <rPh sb="0" eb="2">
      <t>コヨウ</t>
    </rPh>
    <rPh sb="2" eb="4">
      <t>ザッピ</t>
    </rPh>
    <phoneticPr fontId="4"/>
  </si>
  <si>
    <t>小　　計</t>
    <rPh sb="0" eb="1">
      <t>ショウ</t>
    </rPh>
    <rPh sb="3" eb="4">
      <t>ケイ</t>
    </rPh>
    <phoneticPr fontId="4"/>
  </si>
  <si>
    <t>収支差額</t>
    <rPh sb="0" eb="2">
      <t>シュウシ</t>
    </rPh>
    <rPh sb="2" eb="4">
      <t>サガク</t>
    </rPh>
    <phoneticPr fontId="4"/>
  </si>
  <si>
    <t>小　　計①②③</t>
    <rPh sb="0" eb="1">
      <t>ショウ</t>
    </rPh>
    <rPh sb="3" eb="4">
      <t>ケイ</t>
    </rPh>
    <phoneticPr fontId="4"/>
  </si>
  <si>
    <t>(53）</t>
    <phoneticPr fontId="4"/>
  </si>
  <si>
    <t>(54）</t>
    <phoneticPr fontId="4"/>
  </si>
  <si>
    <t>(55)</t>
    <phoneticPr fontId="4"/>
  </si>
  <si>
    <t>（57）</t>
    <phoneticPr fontId="4"/>
  </si>
  <si>
    <t>短 期 共 済</t>
    <rPh sb="0" eb="1">
      <t>タン</t>
    </rPh>
    <rPh sb="2" eb="3">
      <t>キ</t>
    </rPh>
    <rPh sb="4" eb="5">
      <t>トモ</t>
    </rPh>
    <rPh sb="6" eb="7">
      <t>スミ</t>
    </rPh>
    <phoneticPr fontId="4"/>
  </si>
  <si>
    <t>合          計</t>
    <rPh sb="0" eb="1">
      <t>ゴウ</t>
    </rPh>
    <rPh sb="11" eb="12">
      <t>ケイ</t>
    </rPh>
    <phoneticPr fontId="4"/>
  </si>
  <si>
    <t>大根</t>
    <phoneticPr fontId="4"/>
  </si>
  <si>
    <t>キャベツ</t>
    <phoneticPr fontId="4"/>
  </si>
  <si>
    <t>レタス</t>
    <phoneticPr fontId="4"/>
  </si>
  <si>
    <t>南瓜</t>
    <phoneticPr fontId="4"/>
  </si>
  <si>
    <t>スイートコーン</t>
    <phoneticPr fontId="4"/>
  </si>
  <si>
    <t>デントコーン</t>
    <phoneticPr fontId="4"/>
  </si>
  <si>
    <t>（10,11,12,13,14）</t>
    <phoneticPr fontId="4"/>
  </si>
  <si>
    <t>ト  ク</t>
    <phoneticPr fontId="4"/>
  </si>
  <si>
    <t>①</t>
    <phoneticPr fontId="4"/>
  </si>
  <si>
    <t>②</t>
    <phoneticPr fontId="4"/>
  </si>
  <si>
    <t>⑧</t>
    <phoneticPr fontId="4"/>
  </si>
  <si>
    <t>⑨</t>
    <phoneticPr fontId="4"/>
  </si>
  <si>
    <t>①</t>
    <phoneticPr fontId="4"/>
  </si>
  <si>
    <t>③</t>
    <phoneticPr fontId="4"/>
  </si>
  <si>
    <t>④</t>
    <phoneticPr fontId="4"/>
  </si>
  <si>
    <t>⑥</t>
    <phoneticPr fontId="4"/>
  </si>
  <si>
    <t>４   月</t>
    <phoneticPr fontId="4"/>
  </si>
  <si>
    <t>５   月</t>
    <phoneticPr fontId="4"/>
  </si>
  <si>
    <t>６   月</t>
    <phoneticPr fontId="4"/>
  </si>
  <si>
    <t>７   月</t>
    <phoneticPr fontId="4"/>
  </si>
  <si>
    <t>８   月</t>
    <phoneticPr fontId="4"/>
  </si>
  <si>
    <t>　９   月</t>
    <phoneticPr fontId="4"/>
  </si>
  <si>
    <t>1０   月</t>
    <phoneticPr fontId="4"/>
  </si>
  <si>
    <t>１１   月</t>
    <phoneticPr fontId="4"/>
  </si>
  <si>
    <t>１２   月</t>
    <phoneticPr fontId="4"/>
  </si>
  <si>
    <t>（50）</t>
    <phoneticPr fontId="4"/>
  </si>
  <si>
    <t>摘   　 要</t>
    <phoneticPr fontId="4"/>
  </si>
  <si>
    <t>①</t>
    <phoneticPr fontId="4"/>
  </si>
  <si>
    <t>②</t>
    <phoneticPr fontId="4"/>
  </si>
  <si>
    <t>③</t>
    <phoneticPr fontId="4"/>
  </si>
  <si>
    <t>雇用労賃</t>
    <phoneticPr fontId="4"/>
  </si>
  <si>
    <t>④</t>
    <phoneticPr fontId="4"/>
  </si>
  <si>
    <t>⑤</t>
    <phoneticPr fontId="4"/>
  </si>
  <si>
    <t>⑧</t>
    <phoneticPr fontId="4"/>
  </si>
  <si>
    <t>⑨</t>
    <phoneticPr fontId="4"/>
  </si>
  <si>
    <t>（51）</t>
    <phoneticPr fontId="4"/>
  </si>
  <si>
    <t>①</t>
    <phoneticPr fontId="4"/>
  </si>
  <si>
    <t>②</t>
    <phoneticPr fontId="4"/>
  </si>
  <si>
    <t>③</t>
    <phoneticPr fontId="4"/>
  </si>
  <si>
    <t>④</t>
    <phoneticPr fontId="4"/>
  </si>
  <si>
    <t>⑤</t>
    <phoneticPr fontId="4"/>
  </si>
  <si>
    <t>⑥</t>
    <phoneticPr fontId="4"/>
  </si>
  <si>
    <t>⑦</t>
    <phoneticPr fontId="4"/>
  </si>
  <si>
    <t>⑧</t>
    <phoneticPr fontId="4"/>
  </si>
  <si>
    <t>(52)</t>
    <phoneticPr fontId="4"/>
  </si>
  <si>
    <t>③</t>
    <phoneticPr fontId="4"/>
  </si>
  <si>
    <t>④</t>
    <phoneticPr fontId="4"/>
  </si>
  <si>
    <t>⑤</t>
    <phoneticPr fontId="4"/>
  </si>
  <si>
    <t>⑥</t>
    <phoneticPr fontId="4"/>
  </si>
  <si>
    <t>⑦</t>
    <phoneticPr fontId="4"/>
  </si>
  <si>
    <t>⑧</t>
    <phoneticPr fontId="4"/>
  </si>
  <si>
    <t>⑨</t>
    <phoneticPr fontId="4"/>
  </si>
  <si>
    <t>②</t>
    <phoneticPr fontId="4"/>
  </si>
  <si>
    <t>③</t>
    <phoneticPr fontId="4"/>
  </si>
  <si>
    <t>④</t>
    <phoneticPr fontId="4"/>
  </si>
  <si>
    <t>⑤</t>
    <phoneticPr fontId="4"/>
  </si>
  <si>
    <t>⑦</t>
    <phoneticPr fontId="4"/>
  </si>
  <si>
    <t>⑧</t>
    <phoneticPr fontId="4"/>
  </si>
  <si>
    <t>(54）</t>
    <phoneticPr fontId="4"/>
  </si>
  <si>
    <t>①</t>
    <phoneticPr fontId="4"/>
  </si>
  <si>
    <t>②</t>
    <phoneticPr fontId="4"/>
  </si>
  <si>
    <t>③</t>
    <phoneticPr fontId="4"/>
  </si>
  <si>
    <t xml:space="preserve"> ガソリン</t>
    <phoneticPr fontId="4"/>
  </si>
  <si>
    <t>④</t>
    <phoneticPr fontId="4"/>
  </si>
  <si>
    <t>⑥</t>
    <phoneticPr fontId="4"/>
  </si>
  <si>
    <t>プ ロ パ ン</t>
    <phoneticPr fontId="4"/>
  </si>
  <si>
    <t>⑦</t>
    <phoneticPr fontId="4"/>
  </si>
  <si>
    <t>⑧</t>
    <phoneticPr fontId="4"/>
  </si>
  <si>
    <t>⑨</t>
    <phoneticPr fontId="4"/>
  </si>
  <si>
    <t>(55)</t>
    <phoneticPr fontId="4"/>
  </si>
  <si>
    <t>③</t>
    <phoneticPr fontId="4"/>
  </si>
  <si>
    <t>④</t>
    <phoneticPr fontId="4"/>
  </si>
  <si>
    <t>⑤</t>
    <phoneticPr fontId="4"/>
  </si>
  <si>
    <t>⑥</t>
    <phoneticPr fontId="4"/>
  </si>
  <si>
    <t>⑦</t>
    <phoneticPr fontId="4"/>
  </si>
  <si>
    <t>⑧</t>
    <phoneticPr fontId="4"/>
  </si>
  <si>
    <t>⑨</t>
    <phoneticPr fontId="4"/>
  </si>
  <si>
    <t>（56）</t>
    <phoneticPr fontId="4"/>
  </si>
  <si>
    <t>①</t>
    <phoneticPr fontId="4"/>
  </si>
  <si>
    <t>②</t>
    <phoneticPr fontId="4"/>
  </si>
  <si>
    <t>⑤</t>
    <phoneticPr fontId="4"/>
  </si>
  <si>
    <t>⑥</t>
    <phoneticPr fontId="4"/>
  </si>
  <si>
    <t>⑦</t>
    <phoneticPr fontId="4"/>
  </si>
  <si>
    <t>⑧</t>
    <phoneticPr fontId="4"/>
  </si>
  <si>
    <t>⑨</t>
    <phoneticPr fontId="4"/>
  </si>
  <si>
    <t>（57）</t>
    <phoneticPr fontId="4"/>
  </si>
  <si>
    <t>②</t>
    <phoneticPr fontId="4"/>
  </si>
  <si>
    <t>③</t>
    <phoneticPr fontId="4"/>
  </si>
  <si>
    <t>④</t>
    <phoneticPr fontId="4"/>
  </si>
  <si>
    <t>⑤</t>
    <phoneticPr fontId="4"/>
  </si>
  <si>
    <t>⑦</t>
    <phoneticPr fontId="4"/>
  </si>
  <si>
    <t>⑧</t>
    <phoneticPr fontId="4"/>
  </si>
  <si>
    <t>（58）</t>
    <phoneticPr fontId="4"/>
  </si>
  <si>
    <t>①</t>
    <phoneticPr fontId="4"/>
  </si>
  <si>
    <t>②</t>
    <phoneticPr fontId="4"/>
  </si>
  <si>
    <t>⑥</t>
    <phoneticPr fontId="4"/>
  </si>
  <si>
    <t>⑦</t>
    <phoneticPr fontId="4"/>
  </si>
  <si>
    <t>⑧</t>
    <phoneticPr fontId="4"/>
  </si>
  <si>
    <t>（59）</t>
    <phoneticPr fontId="4"/>
  </si>
  <si>
    <t>③</t>
    <phoneticPr fontId="4"/>
  </si>
  <si>
    <t>（61）</t>
    <phoneticPr fontId="4"/>
  </si>
  <si>
    <t>（60）</t>
    <phoneticPr fontId="4"/>
  </si>
  <si>
    <t>④</t>
    <phoneticPr fontId="4"/>
  </si>
  <si>
    <t>⑥</t>
    <phoneticPr fontId="4"/>
  </si>
  <si>
    <t>（81）</t>
    <phoneticPr fontId="4"/>
  </si>
  <si>
    <t>②</t>
    <phoneticPr fontId="4"/>
  </si>
  <si>
    <t>③</t>
    <phoneticPr fontId="4"/>
  </si>
  <si>
    <t>⑥</t>
    <phoneticPr fontId="4"/>
  </si>
  <si>
    <t>⑦</t>
    <phoneticPr fontId="4"/>
  </si>
  <si>
    <t>④</t>
    <phoneticPr fontId="4"/>
  </si>
  <si>
    <t>⑤</t>
    <phoneticPr fontId="4"/>
  </si>
  <si>
    <t>⑥</t>
    <phoneticPr fontId="4"/>
  </si>
  <si>
    <t>⑦</t>
    <phoneticPr fontId="4"/>
  </si>
  <si>
    <t>⑧</t>
    <phoneticPr fontId="4"/>
  </si>
  <si>
    <t>⑨</t>
    <phoneticPr fontId="4"/>
  </si>
  <si>
    <t>（83）</t>
    <phoneticPr fontId="4"/>
  </si>
  <si>
    <t>②</t>
    <phoneticPr fontId="4"/>
  </si>
  <si>
    <t>③</t>
    <phoneticPr fontId="4"/>
  </si>
  <si>
    <t>⑦</t>
    <phoneticPr fontId="4"/>
  </si>
  <si>
    <t>（62）</t>
    <phoneticPr fontId="4"/>
  </si>
  <si>
    <t>①</t>
    <phoneticPr fontId="4"/>
  </si>
  <si>
    <t>②</t>
    <phoneticPr fontId="4"/>
  </si>
  <si>
    <t>③</t>
    <phoneticPr fontId="4"/>
  </si>
  <si>
    <t>⑤</t>
    <phoneticPr fontId="4"/>
  </si>
  <si>
    <t>⑦</t>
    <phoneticPr fontId="4"/>
  </si>
  <si>
    <t>⑧</t>
    <phoneticPr fontId="4"/>
  </si>
  <si>
    <t>⑨</t>
    <phoneticPr fontId="4"/>
  </si>
  <si>
    <t>（70）</t>
    <phoneticPr fontId="4"/>
  </si>
  <si>
    <t>①</t>
    <phoneticPr fontId="4"/>
  </si>
  <si>
    <t>③</t>
    <phoneticPr fontId="4"/>
  </si>
  <si>
    <t>④</t>
    <phoneticPr fontId="4"/>
  </si>
  <si>
    <t>年度末
頭   数</t>
    <rPh sb="0" eb="2">
      <t>ネンド</t>
    </rPh>
    <rPh sb="2" eb="3">
      <t>マツ</t>
    </rPh>
    <rPh sb="4" eb="5">
      <t>アタマ</t>
    </rPh>
    <rPh sb="8" eb="9">
      <t>カズ</t>
    </rPh>
    <phoneticPr fontId="4"/>
  </si>
  <si>
    <t>畜 産 資 材</t>
    <rPh sb="0" eb="1">
      <t>チク</t>
    </rPh>
    <rPh sb="2" eb="3">
      <t>サン</t>
    </rPh>
    <rPh sb="4" eb="5">
      <t>シ</t>
    </rPh>
    <rPh sb="6" eb="7">
      <t>ザイ</t>
    </rPh>
    <phoneticPr fontId="4"/>
  </si>
  <si>
    <t>損害火災共済</t>
    <rPh sb="0" eb="2">
      <t>ソンガイ</t>
    </rPh>
    <rPh sb="2" eb="4">
      <t>カサイ</t>
    </rPh>
    <rPh sb="4" eb="6">
      <t>キョウサイ</t>
    </rPh>
    <phoneticPr fontId="4"/>
  </si>
  <si>
    <t>教育・医療費</t>
    <rPh sb="0" eb="2">
      <t>キョウイク</t>
    </rPh>
    <rPh sb="3" eb="5">
      <t>イリョウ</t>
    </rPh>
    <rPh sb="5" eb="6">
      <t>ヒ</t>
    </rPh>
    <phoneticPr fontId="4"/>
  </si>
  <si>
    <t>小　　計⑤⑥⑦⑧</t>
    <rPh sb="0" eb="1">
      <t>ショウ</t>
    </rPh>
    <rPh sb="3" eb="4">
      <t>ケイ</t>
    </rPh>
    <phoneticPr fontId="4"/>
  </si>
  <si>
    <t>公共料金等
自動振替と
なっているもの</t>
    <rPh sb="0" eb="4">
      <t>コウキョウリョウキン</t>
    </rPh>
    <rPh sb="4" eb="5">
      <t>トウ</t>
    </rPh>
    <rPh sb="6" eb="8">
      <t>ジドウ</t>
    </rPh>
    <rPh sb="8" eb="10">
      <t>フリカエ</t>
    </rPh>
    <phoneticPr fontId="4"/>
  </si>
  <si>
    <t>6          月</t>
    <phoneticPr fontId="4"/>
  </si>
  <si>
    <t>7          月</t>
    <phoneticPr fontId="4"/>
  </si>
  <si>
    <t>8          月</t>
    <phoneticPr fontId="4"/>
  </si>
  <si>
    <t>コード</t>
    <phoneticPr fontId="4"/>
  </si>
  <si>
    <t>01</t>
    <phoneticPr fontId="4"/>
  </si>
  <si>
    <t>02</t>
    <phoneticPr fontId="4"/>
  </si>
  <si>
    <t>03</t>
    <phoneticPr fontId="4"/>
  </si>
  <si>
    <t>50</t>
    <phoneticPr fontId="4"/>
  </si>
  <si>
    <t>51</t>
    <phoneticPr fontId="4"/>
  </si>
  <si>
    <t>52</t>
    <phoneticPr fontId="4"/>
  </si>
  <si>
    <t>53</t>
    <phoneticPr fontId="4"/>
  </si>
  <si>
    <t>54</t>
    <phoneticPr fontId="4"/>
  </si>
  <si>
    <t>55</t>
    <phoneticPr fontId="4"/>
  </si>
  <si>
    <t>56</t>
    <phoneticPr fontId="4"/>
  </si>
  <si>
    <t>※</t>
    <phoneticPr fontId="4"/>
  </si>
  <si>
    <t>(50)</t>
    <phoneticPr fontId="4"/>
  </si>
  <si>
    <t>保証料等</t>
    <rPh sb="0" eb="2">
      <t>ホショウ</t>
    </rPh>
    <rPh sb="2" eb="3">
      <t>リョウ</t>
    </rPh>
    <rPh sb="3" eb="4">
      <t>トウ</t>
    </rPh>
    <phoneticPr fontId="4"/>
  </si>
  <si>
    <t>資金償還計画（80）</t>
    <rPh sb="0" eb="2">
      <t>シキン</t>
    </rPh>
    <rPh sb="2" eb="4">
      <t>ショウカン</t>
    </rPh>
    <rPh sb="4" eb="6">
      <t>ケイカク</t>
    </rPh>
    <phoneticPr fontId="4"/>
  </si>
  <si>
    <t>／</t>
    <phoneticPr fontId="4"/>
  </si>
  <si>
    <t>本  年  度  残  高</t>
    <rPh sb="0" eb="1">
      <t>ホン</t>
    </rPh>
    <rPh sb="3" eb="4">
      <t>トシ</t>
    </rPh>
    <rPh sb="6" eb="7">
      <t>ド</t>
    </rPh>
    <rPh sb="9" eb="10">
      <t>ザン</t>
    </rPh>
    <rPh sb="12" eb="13">
      <t>コウ</t>
    </rPh>
    <phoneticPr fontId="4"/>
  </si>
  <si>
    <t>氏           名</t>
    <rPh sb="0" eb="1">
      <t>シ</t>
    </rPh>
    <rPh sb="12" eb="13">
      <t>メイ</t>
    </rPh>
    <phoneticPr fontId="4"/>
  </si>
  <si>
    <t>供  給  限  度  額</t>
    <rPh sb="0" eb="1">
      <t>トモ</t>
    </rPh>
    <rPh sb="3" eb="4">
      <t>キュウ</t>
    </rPh>
    <rPh sb="6" eb="7">
      <t>キリ</t>
    </rPh>
    <rPh sb="9" eb="10">
      <t>ド</t>
    </rPh>
    <rPh sb="12" eb="13">
      <t>ガク</t>
    </rPh>
    <phoneticPr fontId="4"/>
  </si>
  <si>
    <t>貸  越  極  度  額</t>
    <rPh sb="0" eb="1">
      <t>カシ</t>
    </rPh>
    <rPh sb="3" eb="4">
      <t>コシ</t>
    </rPh>
    <rPh sb="6" eb="7">
      <t>キョク</t>
    </rPh>
    <rPh sb="9" eb="10">
      <t>ド</t>
    </rPh>
    <rPh sb="12" eb="13">
      <t>ガク</t>
    </rPh>
    <phoneticPr fontId="4"/>
  </si>
  <si>
    <t>パート労賃</t>
    <rPh sb="3" eb="5">
      <t>ロウチン</t>
    </rPh>
    <phoneticPr fontId="4"/>
  </si>
  <si>
    <t>当初営農計画書</t>
    <rPh sb="0" eb="2">
      <t>トウショ</t>
    </rPh>
    <rPh sb="2" eb="4">
      <t>エイノウ</t>
    </rPh>
    <rPh sb="4" eb="6">
      <t>ケイカク</t>
    </rPh>
    <rPh sb="6" eb="7">
      <t>ショ</t>
    </rPh>
    <phoneticPr fontId="4"/>
  </si>
  <si>
    <t>変更時営農計画書</t>
    <rPh sb="0" eb="3">
      <t>ヘンコウジ</t>
    </rPh>
    <rPh sb="3" eb="5">
      <t>エイノウ</t>
    </rPh>
    <rPh sb="5" eb="7">
      <t>ケイカク</t>
    </rPh>
    <rPh sb="7" eb="8">
      <t>ショ</t>
    </rPh>
    <phoneticPr fontId="4"/>
  </si>
  <si>
    <t>当初設定額</t>
    <rPh sb="0" eb="2">
      <t>トウショ</t>
    </rPh>
    <rPh sb="2" eb="5">
      <t>セッテイガク</t>
    </rPh>
    <phoneticPr fontId="4"/>
  </si>
  <si>
    <t>変更時設定額</t>
    <rPh sb="0" eb="3">
      <t>ヘンコウジ</t>
    </rPh>
    <rPh sb="3" eb="6">
      <t>セッテイガク</t>
    </rPh>
    <phoneticPr fontId="4"/>
  </si>
  <si>
    <t>※</t>
    <phoneticPr fontId="4"/>
  </si>
  <si>
    <t>※</t>
    <phoneticPr fontId="4"/>
  </si>
  <si>
    <t>a</t>
    <phoneticPr fontId="4"/>
  </si>
  <si>
    <t>後継者</t>
    <phoneticPr fontId="4"/>
  </si>
  <si>
    <t>（営農計画書当初策定時）</t>
    <rPh sb="1" eb="3">
      <t>エイノウ</t>
    </rPh>
    <rPh sb="3" eb="6">
      <t>ケイカクショ</t>
    </rPh>
    <rPh sb="6" eb="8">
      <t>トウショ</t>
    </rPh>
    <rPh sb="8" eb="10">
      <t>サクテイ</t>
    </rPh>
    <rPh sb="10" eb="11">
      <t>ジ</t>
    </rPh>
    <phoneticPr fontId="4"/>
  </si>
  <si>
    <t>（営農計画書変更策定時）</t>
    <rPh sb="1" eb="3">
      <t>エイノウ</t>
    </rPh>
    <rPh sb="3" eb="6">
      <t>ケイカクショ</t>
    </rPh>
    <rPh sb="6" eb="8">
      <t>ヘンコウ</t>
    </rPh>
    <rPh sb="8" eb="10">
      <t>サクテイ</t>
    </rPh>
    <rPh sb="10" eb="11">
      <t>ジ</t>
    </rPh>
    <phoneticPr fontId="4"/>
  </si>
  <si>
    <t>当初計画</t>
    <rPh sb="0" eb="2">
      <t>トウショ</t>
    </rPh>
    <rPh sb="2" eb="4">
      <t>ケイカク</t>
    </rPh>
    <phoneticPr fontId="4"/>
  </si>
  <si>
    <t>当初計画額</t>
    <rPh sb="0" eb="2">
      <t>トウショ</t>
    </rPh>
    <rPh sb="2" eb="4">
      <t>ケイカク</t>
    </rPh>
    <rPh sb="4" eb="5">
      <t>ガク</t>
    </rPh>
    <phoneticPr fontId="4"/>
  </si>
  <si>
    <t>変更計画額</t>
    <rPh sb="0" eb="2">
      <t>ヘンコウ</t>
    </rPh>
    <rPh sb="2" eb="5">
      <t>ケイカクガク</t>
    </rPh>
    <phoneticPr fontId="4"/>
  </si>
  <si>
    <t>貯金・共済担保</t>
    <rPh sb="0" eb="2">
      <t>チョキン</t>
    </rPh>
    <rPh sb="3" eb="5">
      <t>キョウサイ</t>
    </rPh>
    <rPh sb="5" eb="7">
      <t>タンポ</t>
    </rPh>
    <phoneticPr fontId="4"/>
  </si>
  <si>
    <t>資金</t>
    <rPh sb="0" eb="2">
      <t>シキン</t>
    </rPh>
    <phoneticPr fontId="4"/>
  </si>
  <si>
    <t>変更営農計画書</t>
    <rPh sb="0" eb="2">
      <t>ヘンコウ</t>
    </rPh>
    <rPh sb="2" eb="4">
      <t>エイノウ</t>
    </rPh>
    <rPh sb="4" eb="6">
      <t>ケイカク</t>
    </rPh>
    <rPh sb="6" eb="7">
      <t>ショ</t>
    </rPh>
    <phoneticPr fontId="4"/>
  </si>
  <si>
    <t>資金受入計画 (23)</t>
    <rPh sb="0" eb="2">
      <t>シキン</t>
    </rPh>
    <rPh sb="2" eb="4">
      <t>ウケイレ</t>
    </rPh>
    <rPh sb="4" eb="6">
      <t>ケイカク</t>
    </rPh>
    <phoneticPr fontId="4"/>
  </si>
  <si>
    <t>資金借入計画(22)</t>
    <rPh sb="0" eb="2">
      <t>シキン</t>
    </rPh>
    <rPh sb="2" eb="3">
      <t>シャク</t>
    </rPh>
    <rPh sb="3" eb="4">
      <t>ニュウ</t>
    </rPh>
    <rPh sb="4" eb="6">
      <t>ケイカク</t>
    </rPh>
    <phoneticPr fontId="4"/>
  </si>
  <si>
    <t>（22）</t>
    <phoneticPr fontId="4"/>
  </si>
  <si>
    <t>（23）</t>
    <phoneticPr fontId="4"/>
  </si>
  <si>
    <t>(10)    生    乳</t>
    <rPh sb="8" eb="9">
      <t>ナマ</t>
    </rPh>
    <rPh sb="13" eb="14">
      <t>ニュウ</t>
    </rPh>
    <phoneticPr fontId="4"/>
  </si>
  <si>
    <t>(11)　  小　　計</t>
    <rPh sb="7" eb="8">
      <t>ショウ</t>
    </rPh>
    <rPh sb="10" eb="11">
      <t>ケイ</t>
    </rPh>
    <phoneticPr fontId="4"/>
  </si>
  <si>
    <t>(12)　  小　　計</t>
    <rPh sb="7" eb="8">
      <t>ショウ</t>
    </rPh>
    <rPh sb="10" eb="11">
      <t>ケイ</t>
    </rPh>
    <phoneticPr fontId="4"/>
  </si>
  <si>
    <t>(13)　  小　　計</t>
    <rPh sb="7" eb="8">
      <t>ショウ</t>
    </rPh>
    <rPh sb="10" eb="11">
      <t>ケイ</t>
    </rPh>
    <phoneticPr fontId="4"/>
  </si>
  <si>
    <t>生産計画</t>
    <rPh sb="0" eb="2">
      <t>セイサン</t>
    </rPh>
    <rPh sb="2" eb="4">
      <t>ケイカク</t>
    </rPh>
    <phoneticPr fontId="4"/>
  </si>
  <si>
    <t>秋まき小麦</t>
    <rPh sb="0" eb="1">
      <t>アキ</t>
    </rPh>
    <rPh sb="3" eb="5">
      <t>コムギ</t>
    </rPh>
    <phoneticPr fontId="4"/>
  </si>
  <si>
    <t>春まき小麦</t>
    <rPh sb="0" eb="1">
      <t>ハルマ</t>
    </rPh>
    <rPh sb="3" eb="5">
      <t>コムギ</t>
    </rPh>
    <phoneticPr fontId="4"/>
  </si>
  <si>
    <t>種子小麦</t>
    <rPh sb="0" eb="2">
      <t>シュシ</t>
    </rPh>
    <rPh sb="2" eb="4">
      <t>コムギ</t>
    </rPh>
    <phoneticPr fontId="4"/>
  </si>
  <si>
    <t>大納言小豆</t>
    <rPh sb="0" eb="3">
      <t>ダイナゴン</t>
    </rPh>
    <rPh sb="3" eb="5">
      <t>アズキ</t>
    </rPh>
    <phoneticPr fontId="4"/>
  </si>
  <si>
    <t>普通小豆</t>
    <rPh sb="0" eb="2">
      <t>フツウ</t>
    </rPh>
    <rPh sb="2" eb="4">
      <t>アズキ</t>
    </rPh>
    <phoneticPr fontId="4"/>
  </si>
  <si>
    <t>菜      豆</t>
    <rPh sb="0" eb="1">
      <t>ナ</t>
    </rPh>
    <rPh sb="7" eb="8">
      <t>マメ</t>
    </rPh>
    <phoneticPr fontId="4"/>
  </si>
  <si>
    <t>大      豆</t>
    <rPh sb="0" eb="1">
      <t>ダイ</t>
    </rPh>
    <rPh sb="7" eb="8">
      <t>マメ</t>
    </rPh>
    <phoneticPr fontId="4"/>
  </si>
  <si>
    <t>豆類種子</t>
    <rPh sb="0" eb="1">
      <t>マメ</t>
    </rPh>
    <rPh sb="1" eb="2">
      <t>タグイ</t>
    </rPh>
    <rPh sb="2" eb="3">
      <t>タネ</t>
    </rPh>
    <rPh sb="3" eb="4">
      <t>コ</t>
    </rPh>
    <phoneticPr fontId="4"/>
  </si>
  <si>
    <t>雑　　　穀</t>
    <rPh sb="0" eb="1">
      <t>ザツ</t>
    </rPh>
    <rPh sb="4" eb="5">
      <t>コク</t>
    </rPh>
    <phoneticPr fontId="4"/>
  </si>
  <si>
    <t>加  工  用</t>
    <rPh sb="0" eb="1">
      <t>カ</t>
    </rPh>
    <rPh sb="3" eb="4">
      <t>コウ</t>
    </rPh>
    <rPh sb="6" eb="7">
      <t>ヨウ</t>
    </rPh>
    <phoneticPr fontId="4"/>
  </si>
  <si>
    <t>甜      菜</t>
    <rPh sb="0" eb="1">
      <t>テン</t>
    </rPh>
    <rPh sb="7" eb="8">
      <t>ナ</t>
    </rPh>
    <phoneticPr fontId="4"/>
  </si>
  <si>
    <t>採      種</t>
    <rPh sb="0" eb="1">
      <t>サイシュ</t>
    </rPh>
    <rPh sb="7" eb="8">
      <t>タネ</t>
    </rPh>
    <phoneticPr fontId="4"/>
  </si>
  <si>
    <t>母      根</t>
    <rPh sb="0" eb="1">
      <t>ハハ</t>
    </rPh>
    <rPh sb="7" eb="8">
      <t>ネ</t>
    </rPh>
    <phoneticPr fontId="4"/>
  </si>
  <si>
    <t>種類</t>
    <rPh sb="0" eb="2">
      <t>シュルイ</t>
    </rPh>
    <phoneticPr fontId="4"/>
  </si>
  <si>
    <t>合       計</t>
    <rPh sb="0" eb="1">
      <t>ゴウ</t>
    </rPh>
    <rPh sb="8" eb="9">
      <t>ケイ</t>
    </rPh>
    <phoneticPr fontId="4"/>
  </si>
  <si>
    <t>そ の 他 農 産 物</t>
    <rPh sb="4" eb="5">
      <t>タ</t>
    </rPh>
    <rPh sb="6" eb="7">
      <t>ノウ</t>
    </rPh>
    <rPh sb="8" eb="9">
      <t>サン</t>
    </rPh>
    <rPh sb="10" eb="11">
      <t>ブツ</t>
    </rPh>
    <phoneticPr fontId="4"/>
  </si>
  <si>
    <t>トマト</t>
    <phoneticPr fontId="4"/>
  </si>
  <si>
    <t>ピ－マン</t>
    <phoneticPr fontId="4"/>
  </si>
  <si>
    <t>かぶ</t>
    <phoneticPr fontId="4"/>
  </si>
  <si>
    <t>ブロッコリー</t>
    <phoneticPr fontId="4"/>
  </si>
  <si>
    <t>ホーレン草</t>
    <rPh sb="4" eb="5">
      <t>クサ</t>
    </rPh>
    <phoneticPr fontId="4"/>
  </si>
  <si>
    <t>苗物</t>
    <rPh sb="0" eb="1">
      <t>ナエ</t>
    </rPh>
    <rPh sb="1" eb="2">
      <t>モノ</t>
    </rPh>
    <phoneticPr fontId="4"/>
  </si>
  <si>
    <t>切花・花卉</t>
    <rPh sb="0" eb="1">
      <t>キ</t>
    </rPh>
    <rPh sb="1" eb="2">
      <t>バナ</t>
    </rPh>
    <rPh sb="3" eb="5">
      <t>カキ</t>
    </rPh>
    <phoneticPr fontId="4"/>
  </si>
  <si>
    <t>特産物</t>
    <rPh sb="0" eb="3">
      <t>トクサンブツ</t>
    </rPh>
    <phoneticPr fontId="4"/>
  </si>
  <si>
    <t>販売計画</t>
    <rPh sb="0" eb="2">
      <t>ハンバイ</t>
    </rPh>
    <rPh sb="2" eb="4">
      <t>ケイカク</t>
    </rPh>
    <phoneticPr fontId="4"/>
  </si>
  <si>
    <t>面積</t>
    <rPh sb="0" eb="2">
      <t>メンセキ</t>
    </rPh>
    <phoneticPr fontId="4"/>
  </si>
  <si>
    <t>当　　　　初　　　　計　　　　画</t>
    <rPh sb="0" eb="1">
      <t>トウ</t>
    </rPh>
    <rPh sb="5" eb="6">
      <t>ショ</t>
    </rPh>
    <rPh sb="10" eb="11">
      <t>ケイ</t>
    </rPh>
    <rPh sb="15" eb="16">
      <t>ガ</t>
    </rPh>
    <phoneticPr fontId="4"/>
  </si>
  <si>
    <t>変　　　　更　　　　計　　　　画</t>
    <rPh sb="0" eb="1">
      <t>ヘン</t>
    </rPh>
    <rPh sb="5" eb="6">
      <t>サラ</t>
    </rPh>
    <rPh sb="10" eb="11">
      <t>ケイ</t>
    </rPh>
    <rPh sb="15" eb="16">
      <t>ガ</t>
    </rPh>
    <phoneticPr fontId="4"/>
  </si>
  <si>
    <t>過年度産甜菜</t>
    <rPh sb="0" eb="3">
      <t>カネンド</t>
    </rPh>
    <rPh sb="3" eb="4">
      <t>サン</t>
    </rPh>
    <rPh sb="4" eb="6">
      <t>テンサイ</t>
    </rPh>
    <phoneticPr fontId="4"/>
  </si>
  <si>
    <t>摘          要</t>
    <rPh sb="0" eb="1">
      <t>テキ</t>
    </rPh>
    <rPh sb="11" eb="12">
      <t>ヨウ</t>
    </rPh>
    <phoneticPr fontId="4"/>
  </si>
  <si>
    <t>設定日</t>
    <rPh sb="0" eb="2">
      <t>セッテイ</t>
    </rPh>
    <rPh sb="2" eb="3">
      <t>ビ</t>
    </rPh>
    <phoneticPr fontId="4"/>
  </si>
  <si>
    <t>本</t>
    <rPh sb="0" eb="1">
      <t>ホン</t>
    </rPh>
    <phoneticPr fontId="4"/>
  </si>
  <si>
    <t>(14)    鶏    卵</t>
    <rPh sb="8" eb="9">
      <t>ニワトリ</t>
    </rPh>
    <rPh sb="13" eb="14">
      <t>タマゴ</t>
    </rPh>
    <phoneticPr fontId="4"/>
  </si>
  <si>
    <t>当　 初　 計　 画</t>
    <rPh sb="0" eb="1">
      <t>トウ</t>
    </rPh>
    <rPh sb="3" eb="4">
      <t>ショ</t>
    </rPh>
    <rPh sb="6" eb="7">
      <t>ケイ</t>
    </rPh>
    <rPh sb="9" eb="10">
      <t>ガ</t>
    </rPh>
    <phoneticPr fontId="4"/>
  </si>
  <si>
    <t>変　 更　 計　 画</t>
    <rPh sb="0" eb="1">
      <t>ヘン</t>
    </rPh>
    <rPh sb="3" eb="4">
      <t>サラ</t>
    </rPh>
    <rPh sb="6" eb="7">
      <t>ケイ</t>
    </rPh>
    <rPh sb="9" eb="10">
      <t>ガ</t>
    </rPh>
    <phoneticPr fontId="4"/>
  </si>
  <si>
    <t>資金借入</t>
    <rPh sb="0" eb="2">
      <t>シキン</t>
    </rPh>
    <rPh sb="2" eb="3">
      <t>シャク</t>
    </rPh>
    <rPh sb="3" eb="4">
      <t>ニュウ</t>
    </rPh>
    <phoneticPr fontId="4"/>
  </si>
  <si>
    <t>前年度繰越金</t>
    <rPh sb="0" eb="3">
      <t>ゼンネンド</t>
    </rPh>
    <rPh sb="3" eb="6">
      <t>クリコシキン</t>
    </rPh>
    <phoneticPr fontId="4"/>
  </si>
  <si>
    <t>内クミカン金額</t>
    <rPh sb="0" eb="1">
      <t>ウチ</t>
    </rPh>
    <rPh sb="5" eb="7">
      <t>キンガク</t>
    </rPh>
    <phoneticPr fontId="4"/>
  </si>
  <si>
    <t>摘      要</t>
    <rPh sb="0" eb="1">
      <t>テキ</t>
    </rPh>
    <rPh sb="7" eb="8">
      <t>ヨウ</t>
    </rPh>
    <phoneticPr fontId="4"/>
  </si>
  <si>
    <t>摘 要</t>
    <phoneticPr fontId="4"/>
  </si>
  <si>
    <t>/ｔ</t>
    <phoneticPr fontId="4"/>
  </si>
  <si>
    <t>/本</t>
    <rPh sb="1" eb="2">
      <t>ホン</t>
    </rPh>
    <phoneticPr fontId="4"/>
  </si>
  <si>
    <t>氏　名</t>
    <rPh sb="0" eb="1">
      <t>シ</t>
    </rPh>
    <rPh sb="2" eb="3">
      <t>メイ</t>
    </rPh>
    <phoneticPr fontId="4"/>
  </si>
  <si>
    <t>収入減少補てん積立金</t>
    <rPh sb="0" eb="2">
      <t>シュウニュウ</t>
    </rPh>
    <rPh sb="2" eb="4">
      <t>ゲンショウ</t>
    </rPh>
    <rPh sb="4" eb="5">
      <t>ホ</t>
    </rPh>
    <rPh sb="7" eb="10">
      <t>ツミタテキン</t>
    </rPh>
    <phoneticPr fontId="4"/>
  </si>
  <si>
    <t>各種交付金</t>
    <rPh sb="0" eb="2">
      <t>カクシュ</t>
    </rPh>
    <rPh sb="2" eb="5">
      <t>コウフキン</t>
    </rPh>
    <phoneticPr fontId="4"/>
  </si>
  <si>
    <t>各種交付金仮渡金</t>
    <rPh sb="0" eb="2">
      <t>カクシュ</t>
    </rPh>
    <rPh sb="2" eb="5">
      <t>コウフキン</t>
    </rPh>
    <rPh sb="5" eb="7">
      <t>カリワタ</t>
    </rPh>
    <rPh sb="7" eb="8">
      <t>キン</t>
    </rPh>
    <phoneticPr fontId="4"/>
  </si>
  <si>
    <t>変更計画</t>
    <rPh sb="0" eb="2">
      <t>ヘンコウ</t>
    </rPh>
    <rPh sb="2" eb="4">
      <t>ケイカク</t>
    </rPh>
    <phoneticPr fontId="4"/>
  </si>
  <si>
    <t>直売所・インショップ</t>
    <rPh sb="0" eb="2">
      <t>チョクバイ</t>
    </rPh>
    <rPh sb="2" eb="3">
      <t>ショ</t>
    </rPh>
    <phoneticPr fontId="4"/>
  </si>
  <si>
    <t>食        用</t>
    <rPh sb="0" eb="1">
      <t>ショク</t>
    </rPh>
    <rPh sb="9" eb="10">
      <t>ヨウ</t>
    </rPh>
    <phoneticPr fontId="4"/>
  </si>
  <si>
    <t>種  子  用</t>
    <rPh sb="0" eb="1">
      <t>タネ</t>
    </rPh>
    <rPh sb="3" eb="4">
      <t>コ</t>
    </rPh>
    <rPh sb="6" eb="7">
      <t>ヨウ</t>
    </rPh>
    <phoneticPr fontId="4"/>
  </si>
  <si>
    <t>配偶者</t>
    <rPh sb="0" eb="3">
      <t>ハイグウシャ</t>
    </rPh>
    <phoneticPr fontId="4"/>
  </si>
  <si>
    <t>農業政策関連拠出金</t>
    <rPh sb="0" eb="2">
      <t>ノウギョウ</t>
    </rPh>
    <rPh sb="2" eb="4">
      <t>セイサク</t>
    </rPh>
    <rPh sb="4" eb="6">
      <t>カンレン</t>
    </rPh>
    <rPh sb="6" eb="8">
      <t>キョシュツ</t>
    </rPh>
    <rPh sb="8" eb="9">
      <t>キン</t>
    </rPh>
    <phoneticPr fontId="4"/>
  </si>
  <si>
    <t>各種交付金仮渡金</t>
    <rPh sb="0" eb="2">
      <t>カクシュ</t>
    </rPh>
    <rPh sb="2" eb="5">
      <t>コウフキン</t>
    </rPh>
    <rPh sb="5" eb="7">
      <t>カリワタシ</t>
    </rPh>
    <rPh sb="7" eb="8">
      <t>キン</t>
    </rPh>
    <phoneticPr fontId="4"/>
  </si>
  <si>
    <t>畜産物の生産及び販売計画</t>
    <rPh sb="0" eb="1">
      <t>チク</t>
    </rPh>
    <rPh sb="1" eb="3">
      <t>サンブツ</t>
    </rPh>
    <rPh sb="4" eb="6">
      <t>セイサン</t>
    </rPh>
    <rPh sb="6" eb="7">
      <t>オヨ</t>
    </rPh>
    <rPh sb="8" eb="10">
      <t>ハンバイ</t>
    </rPh>
    <rPh sb="10" eb="12">
      <t>ケイカク</t>
    </rPh>
    <phoneticPr fontId="4"/>
  </si>
  <si>
    <t>水稲</t>
    <rPh sb="0" eb="2">
      <t>スイトウ</t>
    </rPh>
    <phoneticPr fontId="4"/>
  </si>
  <si>
    <t>うち飼料作物</t>
    <rPh sb="2" eb="4">
      <t>シリョウ</t>
    </rPh>
    <rPh sb="4" eb="6">
      <t>サクモツ</t>
    </rPh>
    <phoneticPr fontId="4"/>
  </si>
  <si>
    <t>賃借料</t>
    <rPh sb="0" eb="3">
      <t>チンシャクリョウ</t>
    </rPh>
    <phoneticPr fontId="4"/>
  </si>
  <si>
    <t>経営所得安定対策交付金</t>
    <rPh sb="0" eb="2">
      <t>ケイエイ</t>
    </rPh>
    <rPh sb="2" eb="4">
      <t>ショトク</t>
    </rPh>
    <rPh sb="4" eb="6">
      <t>アンテイ</t>
    </rPh>
    <rPh sb="6" eb="7">
      <t>タイ</t>
    </rPh>
    <rPh sb="7" eb="8">
      <t>サク</t>
    </rPh>
    <rPh sb="8" eb="10">
      <t>コウフ</t>
    </rPh>
    <rPh sb="10" eb="11">
      <t>キン</t>
    </rPh>
    <phoneticPr fontId="4"/>
  </si>
  <si>
    <t>現金支出計画額は家計費の現金供給限度額設定の基礎となりますので留意の上ご記入下さい。</t>
    <rPh sb="0" eb="2">
      <t>ゲンキン</t>
    </rPh>
    <rPh sb="2" eb="4">
      <t>シシュツ</t>
    </rPh>
    <rPh sb="4" eb="7">
      <t>ケイカクガク</t>
    </rPh>
    <rPh sb="8" eb="10">
      <t>カケイ</t>
    </rPh>
    <rPh sb="10" eb="11">
      <t>ヒ</t>
    </rPh>
    <rPh sb="12" eb="14">
      <t>ゲンキン</t>
    </rPh>
    <rPh sb="14" eb="16">
      <t>キョウキュウ</t>
    </rPh>
    <rPh sb="16" eb="18">
      <t>ゲンド</t>
    </rPh>
    <rPh sb="18" eb="19">
      <t>ガク</t>
    </rPh>
    <rPh sb="19" eb="21">
      <t>セッテイ</t>
    </rPh>
    <rPh sb="22" eb="24">
      <t>キソ</t>
    </rPh>
    <rPh sb="31" eb="33">
      <t>リュウイ</t>
    </rPh>
    <rPh sb="34" eb="35">
      <t>ウエ</t>
    </rPh>
    <rPh sb="36" eb="38">
      <t>キニュウ</t>
    </rPh>
    <rPh sb="38" eb="39">
      <t>クダ</t>
    </rPh>
    <phoneticPr fontId="4"/>
  </si>
  <si>
    <t>　　不足額の充当方法</t>
    <rPh sb="2" eb="5">
      <t>フソクガク</t>
    </rPh>
    <rPh sb="6" eb="8">
      <t>ジュウトウ</t>
    </rPh>
    <rPh sb="8" eb="10">
      <t>ホウホウ</t>
    </rPh>
    <phoneticPr fontId="4"/>
  </si>
  <si>
    <t>　　変更協議内容</t>
    <rPh sb="2" eb="4">
      <t>ヘンコウ</t>
    </rPh>
    <rPh sb="4" eb="6">
      <t>キョウギ</t>
    </rPh>
    <rPh sb="6" eb="8">
      <t>ナイヨウ</t>
    </rPh>
    <phoneticPr fontId="4"/>
  </si>
  <si>
    <t>ａ</t>
    <phoneticPr fontId="4"/>
  </si>
  <si>
    <t>千円</t>
    <phoneticPr fontId="4"/>
  </si>
  <si>
    <t>（80）</t>
    <phoneticPr fontId="4"/>
  </si>
  <si>
    <t>（61）</t>
    <phoneticPr fontId="4"/>
  </si>
  <si>
    <t>収入総額</t>
  </si>
  <si>
    <t>支出総額</t>
  </si>
  <si>
    <t>総　　額</t>
  </si>
  <si>
    <t>○</t>
    <phoneticPr fontId="4"/>
  </si>
  <si>
    <t>作付面積</t>
    <rPh sb="0" eb="2">
      <t>サクツケ</t>
    </rPh>
    <rPh sb="2" eb="4">
      <t>メンセキ</t>
    </rPh>
    <phoneticPr fontId="4"/>
  </si>
  <si>
    <t>交付金額</t>
    <rPh sb="0" eb="3">
      <t>コウフキン</t>
    </rPh>
    <rPh sb="3" eb="4">
      <t>ガク</t>
    </rPh>
    <phoneticPr fontId="4"/>
  </si>
  <si>
    <t>円÷10</t>
    <rPh sb="0" eb="1">
      <t>エン</t>
    </rPh>
    <phoneticPr fontId="4"/>
  </si>
  <si>
    <t>＝</t>
    <phoneticPr fontId="4"/>
  </si>
  <si>
    <t>数量払交付金</t>
    <rPh sb="0" eb="2">
      <t>スウリョウ</t>
    </rPh>
    <rPh sb="2" eb="3">
      <t>バラ</t>
    </rPh>
    <rPh sb="3" eb="6">
      <t>コウフキン</t>
    </rPh>
    <phoneticPr fontId="4"/>
  </si>
  <si>
    <t>品種</t>
    <rPh sb="0" eb="2">
      <t>ヒンシュ</t>
    </rPh>
    <phoneticPr fontId="4"/>
  </si>
  <si>
    <t>単収（俵／反）</t>
    <rPh sb="0" eb="2">
      <t>タンシュウ</t>
    </rPh>
    <rPh sb="3" eb="4">
      <t>ヒョウ</t>
    </rPh>
    <rPh sb="5" eb="6">
      <t>タン</t>
    </rPh>
    <phoneticPr fontId="4"/>
  </si>
  <si>
    <t>生産数量</t>
    <rPh sb="0" eb="2">
      <t>セイサン</t>
    </rPh>
    <rPh sb="2" eb="4">
      <t>スウリョウ</t>
    </rPh>
    <phoneticPr fontId="4"/>
  </si>
  <si>
    <t>×</t>
    <phoneticPr fontId="4"/>
  </si>
  <si>
    <t>俵</t>
    <rPh sb="0" eb="1">
      <t>ヒョウ</t>
    </rPh>
    <phoneticPr fontId="4"/>
  </si>
  <si>
    <t>平均交付単価</t>
    <rPh sb="0" eb="2">
      <t>ヘイキン</t>
    </rPh>
    <rPh sb="2" eb="6">
      <t>コウフタンカ</t>
    </rPh>
    <phoneticPr fontId="4"/>
  </si>
  <si>
    <t>単収（ﾄﾝ／反）</t>
    <rPh sb="0" eb="2">
      <t>タンシュウ</t>
    </rPh>
    <rPh sb="6" eb="7">
      <t>タン</t>
    </rPh>
    <phoneticPr fontId="4"/>
  </si>
  <si>
    <t>ﾄﾝ</t>
    <phoneticPr fontId="4"/>
  </si>
  <si>
    <t>単収(kg/反）</t>
    <rPh sb="0" eb="2">
      <t>タンシュウ</t>
    </rPh>
    <rPh sb="6" eb="7">
      <t>タン</t>
    </rPh>
    <phoneticPr fontId="4"/>
  </si>
  <si>
    <t>※てん菜の交付対象比率は100%で算出。</t>
    <rPh sb="3" eb="4">
      <t>サイ</t>
    </rPh>
    <rPh sb="5" eb="7">
      <t>コウフ</t>
    </rPh>
    <rPh sb="7" eb="9">
      <t>タイショウ</t>
    </rPh>
    <rPh sb="9" eb="11">
      <t>ヒリツ</t>
    </rPh>
    <rPh sb="17" eb="19">
      <t>サンシュツ</t>
    </rPh>
    <phoneticPr fontId="4"/>
  </si>
  <si>
    <t>貸付地</t>
    <rPh sb="0" eb="2">
      <t>カシツケ</t>
    </rPh>
    <rPh sb="2" eb="3">
      <t>チ</t>
    </rPh>
    <phoneticPr fontId="4"/>
  </si>
  <si>
    <t>左の内借入地</t>
    <rPh sb="0" eb="1">
      <t>ヒダリ</t>
    </rPh>
    <rPh sb="2" eb="3">
      <t>ウチ</t>
    </rPh>
    <rPh sb="3" eb="5">
      <t>カリイレ</t>
    </rPh>
    <rPh sb="5" eb="6">
      <t>チ</t>
    </rPh>
    <phoneticPr fontId="4"/>
  </si>
  <si>
    <t>合計面積
①+②+③</t>
    <rPh sb="0" eb="2">
      <t>ゴウケイ</t>
    </rPh>
    <rPh sb="2" eb="4">
      <t>メンセキ</t>
    </rPh>
    <phoneticPr fontId="4"/>
  </si>
  <si>
    <t>経営地土地計画（面積単位a）</t>
    <rPh sb="0" eb="2">
      <t>ケイエイ</t>
    </rPh>
    <rPh sb="2" eb="3">
      <t>チ</t>
    </rPh>
    <rPh sb="3" eb="5">
      <t>トチ</t>
    </rPh>
    <rPh sb="5" eb="7">
      <t>ケイカク</t>
    </rPh>
    <rPh sb="8" eb="10">
      <t>メンセキ</t>
    </rPh>
    <rPh sb="10" eb="12">
      <t>タンイ</t>
    </rPh>
    <phoneticPr fontId="4"/>
  </si>
  <si>
    <t>不作付地</t>
    <rPh sb="0" eb="2">
      <t>フサク</t>
    </rPh>
    <rPh sb="2" eb="3">
      <t>ツケ</t>
    </rPh>
    <rPh sb="3" eb="4">
      <t>チ</t>
    </rPh>
    <phoneticPr fontId="4"/>
  </si>
  <si>
    <t>計①</t>
    <rPh sb="0" eb="1">
      <t>ケイ</t>
    </rPh>
    <phoneticPr fontId="4"/>
  </si>
  <si>
    <t>耕作地</t>
    <rPh sb="0" eb="2">
      <t>コウサク</t>
    </rPh>
    <rPh sb="2" eb="3">
      <t>チ</t>
    </rPh>
    <phoneticPr fontId="4"/>
  </si>
  <si>
    <t>温床畑等
③</t>
    <rPh sb="0" eb="2">
      <t>オンショウ</t>
    </rPh>
    <rPh sb="2" eb="3">
      <t>ハタ</t>
    </rPh>
    <rPh sb="3" eb="4">
      <t>トウ</t>
    </rPh>
    <phoneticPr fontId="4"/>
  </si>
  <si>
    <t>計②</t>
    <rPh sb="0" eb="1">
      <t>ケイ</t>
    </rPh>
    <phoneticPr fontId="4"/>
  </si>
  <si>
    <t>合計</t>
    <rPh sb="0" eb="2">
      <t>ゴウケイ</t>
    </rPh>
    <phoneticPr fontId="4"/>
  </si>
  <si>
    <t>経営所得安定対策交付金 算出シート</t>
    <rPh sb="0" eb="2">
      <t>ケイエイ</t>
    </rPh>
    <rPh sb="2" eb="4">
      <t>ショトク</t>
    </rPh>
    <rPh sb="4" eb="6">
      <t>アンテイ</t>
    </rPh>
    <rPh sb="6" eb="8">
      <t>タイサク</t>
    </rPh>
    <rPh sb="8" eb="11">
      <t>コウフキン</t>
    </rPh>
    <rPh sb="12" eb="14">
      <t>サンシュツ</t>
    </rPh>
    <phoneticPr fontId="4"/>
  </si>
  <si>
    <t>【水田・畑　対象】</t>
    <rPh sb="1" eb="3">
      <t>スイデン</t>
    </rPh>
    <rPh sb="4" eb="5">
      <t>ハタ</t>
    </rPh>
    <rPh sb="6" eb="8">
      <t>タイショウ</t>
    </rPh>
    <phoneticPr fontId="4"/>
  </si>
  <si>
    <t>【水田のみ対象】</t>
    <rPh sb="1" eb="3">
      <t>スイデン</t>
    </rPh>
    <rPh sb="5" eb="7">
      <t>タイショウ</t>
    </rPh>
    <phoneticPr fontId="4"/>
  </si>
  <si>
    <t>畑作物の直接支払交付金</t>
    <rPh sb="4" eb="6">
      <t>チョクセツ</t>
    </rPh>
    <rPh sb="6" eb="8">
      <t>シハライ</t>
    </rPh>
    <phoneticPr fontId="4"/>
  </si>
  <si>
    <t>a</t>
    <phoneticPr fontId="4"/>
  </si>
  <si>
    <t>×</t>
    <phoneticPr fontId="4"/>
  </si>
  <si>
    <t>÷</t>
    <phoneticPr fontId="4"/>
  </si>
  <si>
    <t>＝</t>
    <phoneticPr fontId="4"/>
  </si>
  <si>
    <t>･･Ａ</t>
    <phoneticPr fontId="4"/>
  </si>
  <si>
    <t>a</t>
    <phoneticPr fontId="4"/>
  </si>
  <si>
    <t>×</t>
    <phoneticPr fontId="4"/>
  </si>
  <si>
    <t>･･Ｂ</t>
    <phoneticPr fontId="4"/>
  </si>
  <si>
    <t>生産数量合計(A+B）</t>
    <rPh sb="0" eb="2">
      <t>セイサン</t>
    </rPh>
    <rPh sb="2" eb="4">
      <t>スウリョウ</t>
    </rPh>
    <rPh sb="4" eb="6">
      <t>ゴウケイ</t>
    </rPh>
    <phoneticPr fontId="4"/>
  </si>
  <si>
    <t>○</t>
    <phoneticPr fontId="4"/>
  </si>
  <si>
    <t>水田活用の直接支払交付金</t>
    <rPh sb="0" eb="2">
      <t>スイデン</t>
    </rPh>
    <rPh sb="2" eb="4">
      <t>カツヨウ</t>
    </rPh>
    <rPh sb="5" eb="7">
      <t>チョクセツ</t>
    </rPh>
    <rPh sb="7" eb="9">
      <t>シハライ</t>
    </rPh>
    <rPh sb="9" eb="12">
      <t>コウフキン</t>
    </rPh>
    <phoneticPr fontId="4"/>
  </si>
  <si>
    <t>×</t>
    <phoneticPr fontId="4"/>
  </si>
  <si>
    <t>･･Ｃ</t>
    <phoneticPr fontId="4"/>
  </si>
  <si>
    <t>交付金額（Ｃ＋Ｄ）</t>
    <rPh sb="0" eb="3">
      <t>コウフキン</t>
    </rPh>
    <rPh sb="3" eb="4">
      <t>ガク</t>
    </rPh>
    <phoneticPr fontId="4"/>
  </si>
  <si>
    <t>・・・①</t>
    <phoneticPr fontId="4"/>
  </si>
  <si>
    <t xml:space="preserve">   交付単価</t>
    <phoneticPr fontId="4"/>
  </si>
  <si>
    <t>･･Ｄ</t>
    <phoneticPr fontId="4"/>
  </si>
  <si>
    <t>＝</t>
    <phoneticPr fontId="4"/>
  </si>
  <si>
    <t>生産（仮渡算定）数量</t>
    <rPh sb="0" eb="2">
      <t>セイサン</t>
    </rPh>
    <rPh sb="3" eb="5">
      <t>カリワタシ</t>
    </rPh>
    <rPh sb="5" eb="7">
      <t>サンテイ</t>
    </rPh>
    <rPh sb="8" eb="10">
      <t>スウリョウ</t>
    </rPh>
    <phoneticPr fontId="4"/>
  </si>
  <si>
    <t>・・・②</t>
    <phoneticPr fontId="4"/>
  </si>
  <si>
    <t>☆</t>
    <phoneticPr fontId="4"/>
  </si>
  <si>
    <t>経営所得安定対策交付金合計額</t>
    <rPh sb="0" eb="2">
      <t>ケイエイ</t>
    </rPh>
    <rPh sb="2" eb="4">
      <t>ショトク</t>
    </rPh>
    <rPh sb="4" eb="6">
      <t>アンテイ</t>
    </rPh>
    <rPh sb="6" eb="8">
      <t>タイサク</t>
    </rPh>
    <rPh sb="8" eb="11">
      <t>コウフキン</t>
    </rPh>
    <rPh sb="11" eb="14">
      <t>ゴウケイガク</t>
    </rPh>
    <phoneticPr fontId="4"/>
  </si>
  <si>
    <t>①+②+④+⑥+⑦+⑧＋⑨</t>
    <phoneticPr fontId="4"/>
  </si>
  <si>
    <t>●交付金合計額を営農計画書の収入欄（農業雑収入　営農コード20）に記載願います。</t>
    <rPh sb="1" eb="4">
      <t>コウフキン</t>
    </rPh>
    <rPh sb="4" eb="7">
      <t>ゴウケイガク</t>
    </rPh>
    <rPh sb="14" eb="16">
      <t>シュウニュウ</t>
    </rPh>
    <rPh sb="16" eb="17">
      <t>ラン</t>
    </rPh>
    <rPh sb="24" eb="26">
      <t>エイノウ</t>
    </rPh>
    <rPh sb="33" eb="35">
      <t>キサイ</t>
    </rPh>
    <rPh sb="35" eb="36">
      <t>ネガ</t>
    </rPh>
    <phoneticPr fontId="4"/>
  </si>
  <si>
    <t>☆</t>
    <phoneticPr fontId="4"/>
  </si>
  <si>
    <t>資金借入（大豆・てん菜交付金の仮渡金）</t>
    <rPh sb="0" eb="2">
      <t>シキン</t>
    </rPh>
    <rPh sb="2" eb="4">
      <t>カリイレ</t>
    </rPh>
    <rPh sb="5" eb="7">
      <t>ダイズ</t>
    </rPh>
    <rPh sb="10" eb="11">
      <t>サイ</t>
    </rPh>
    <rPh sb="11" eb="14">
      <t>コウフキン</t>
    </rPh>
    <rPh sb="15" eb="17">
      <t>カリワタ</t>
    </rPh>
    <rPh sb="17" eb="18">
      <t>キン</t>
    </rPh>
    <phoneticPr fontId="4"/>
  </si>
  <si>
    <t>生産数量合計(A＋B）</t>
    <rPh sb="0" eb="2">
      <t>セイサン</t>
    </rPh>
    <rPh sb="2" eb="4">
      <t>スウリョウ</t>
    </rPh>
    <rPh sb="4" eb="6">
      <t>ゴウケイ</t>
    </rPh>
    <phoneticPr fontId="4"/>
  </si>
  <si>
    <t>③+⑤</t>
    <phoneticPr fontId="4"/>
  </si>
  <si>
    <t>●仮渡額を営農計画書の収入欄（資金借入　営農コード22）に記載願います。</t>
    <rPh sb="1" eb="3">
      <t>カリワタシ</t>
    </rPh>
    <rPh sb="3" eb="4">
      <t>ガク</t>
    </rPh>
    <rPh sb="11" eb="13">
      <t>シュウニュウ</t>
    </rPh>
    <rPh sb="13" eb="14">
      <t>ラン</t>
    </rPh>
    <rPh sb="15" eb="17">
      <t>シキン</t>
    </rPh>
    <rPh sb="17" eb="19">
      <t>カリイレ</t>
    </rPh>
    <rPh sb="20" eb="22">
      <t>エイノウ</t>
    </rPh>
    <rPh sb="29" eb="31">
      <t>キサイ</t>
    </rPh>
    <rPh sb="31" eb="32">
      <t>ネガ</t>
    </rPh>
    <phoneticPr fontId="4"/>
  </si>
  <si>
    <t>交付金の仮渡金　　Ｃ×８０％</t>
    <rPh sb="0" eb="3">
      <t>コウフキン</t>
    </rPh>
    <rPh sb="4" eb="6">
      <t>カリワタシ</t>
    </rPh>
    <rPh sb="6" eb="7">
      <t>キン</t>
    </rPh>
    <phoneticPr fontId="4"/>
  </si>
  <si>
    <t>・・・③</t>
    <phoneticPr fontId="4"/>
  </si>
  <si>
    <t>出荷数量</t>
    <rPh sb="0" eb="2">
      <t>シュッカ</t>
    </rPh>
    <rPh sb="2" eb="4">
      <t>スウリョウ</t>
    </rPh>
    <phoneticPr fontId="4"/>
  </si>
  <si>
    <t>糖度±０．１ごとに±６２円/トン</t>
    <rPh sb="0" eb="2">
      <t>トウド</t>
    </rPh>
    <rPh sb="12" eb="13">
      <t>エン</t>
    </rPh>
    <phoneticPr fontId="4"/>
  </si>
  <si>
    <t>※対象者は、上記対象作物の生産数量目標に従って生産をする「販売農家」です。</t>
    <rPh sb="1" eb="4">
      <t>タイショウシャ</t>
    </rPh>
    <rPh sb="6" eb="8">
      <t>ジョウキ</t>
    </rPh>
    <rPh sb="8" eb="10">
      <t>タイショウ</t>
    </rPh>
    <rPh sb="10" eb="12">
      <t>サクモツ</t>
    </rPh>
    <rPh sb="13" eb="15">
      <t>セイサン</t>
    </rPh>
    <rPh sb="15" eb="17">
      <t>スウリョウ</t>
    </rPh>
    <rPh sb="17" eb="19">
      <t>モクヒョウ</t>
    </rPh>
    <rPh sb="20" eb="21">
      <t>シタガ</t>
    </rPh>
    <rPh sb="23" eb="25">
      <t>セイサン</t>
    </rPh>
    <rPh sb="29" eb="31">
      <t>ハンバイ</t>
    </rPh>
    <rPh sb="31" eb="33">
      <t>ノウカ</t>
    </rPh>
    <phoneticPr fontId="4"/>
  </si>
  <si>
    <t>ﾄﾝ</t>
    <phoneticPr fontId="4"/>
  </si>
  <si>
    <t>糖度16.3%   7,260円/トン</t>
    <rPh sb="15" eb="16">
      <t>エン</t>
    </rPh>
    <phoneticPr fontId="4"/>
  </si>
  <si>
    <t>・・・④</t>
    <phoneticPr fontId="4"/>
  </si>
  <si>
    <t>÷</t>
    <phoneticPr fontId="4"/>
  </si>
  <si>
    <t>平均交付単価（糖度16.3%）</t>
    <rPh sb="0" eb="2">
      <t>ヘイキン</t>
    </rPh>
    <rPh sb="2" eb="6">
      <t>コウフタンカ</t>
    </rPh>
    <rPh sb="7" eb="9">
      <t>トウド</t>
    </rPh>
    <phoneticPr fontId="4"/>
  </si>
  <si>
    <t>経営所得安定対策大豆・甜菜（数量払）に係る仮渡金返済の記載について</t>
    <rPh sb="0" eb="2">
      <t>ケイエイ</t>
    </rPh>
    <rPh sb="2" eb="4">
      <t>ショトク</t>
    </rPh>
    <rPh sb="4" eb="6">
      <t>アンテイ</t>
    </rPh>
    <rPh sb="6" eb="8">
      <t>タイサク</t>
    </rPh>
    <rPh sb="8" eb="10">
      <t>ダイズ</t>
    </rPh>
    <rPh sb="11" eb="13">
      <t>テンサイ</t>
    </rPh>
    <rPh sb="14" eb="16">
      <t>スウリョウ</t>
    </rPh>
    <rPh sb="16" eb="17">
      <t>バラ</t>
    </rPh>
    <rPh sb="19" eb="20">
      <t>カカ</t>
    </rPh>
    <rPh sb="21" eb="23">
      <t>カリワタシ</t>
    </rPh>
    <rPh sb="23" eb="24">
      <t>キン</t>
    </rPh>
    <rPh sb="24" eb="26">
      <t>ヘンサイ</t>
    </rPh>
    <rPh sb="27" eb="29">
      <t>キサイ</t>
    </rPh>
    <phoneticPr fontId="4"/>
  </si>
  <si>
    <t>･･Ａ</t>
    <phoneticPr fontId="4"/>
  </si>
  <si>
    <t>交付金の仮渡金　　Ａ×８０％</t>
    <rPh sb="0" eb="3">
      <t>コウフキン</t>
    </rPh>
    <rPh sb="4" eb="6">
      <t>カリワタシ</t>
    </rPh>
    <rPh sb="6" eb="7">
      <t>キン</t>
    </rPh>
    <phoneticPr fontId="4"/>
  </si>
  <si>
    <t>・・・⑤</t>
    <phoneticPr fontId="4"/>
  </si>
  <si>
    <t>kg</t>
    <phoneticPr fontId="4"/>
  </si>
  <si>
    <t>÷</t>
    <phoneticPr fontId="4"/>
  </si>
  <si>
    <t>＝</t>
    <phoneticPr fontId="4"/>
  </si>
  <si>
    <t>・・・⑥</t>
    <phoneticPr fontId="4"/>
  </si>
  <si>
    <t>kg</t>
    <phoneticPr fontId="4"/>
  </si>
  <si>
    <t>・・・⑦</t>
    <phoneticPr fontId="4"/>
  </si>
  <si>
    <t>(1,2,3,4,5,6,7)</t>
    <phoneticPr fontId="4"/>
  </si>
  <si>
    <t>現金　・　貯金</t>
    <rPh sb="0" eb="1">
      <t>ウツツ</t>
    </rPh>
    <rPh sb="1" eb="2">
      <t>キン</t>
    </rPh>
    <rPh sb="5" eb="7">
      <t>チョキン</t>
    </rPh>
    <phoneticPr fontId="4"/>
  </si>
  <si>
    <t>/羽</t>
    <rPh sb="1" eb="2">
      <t>ハネ</t>
    </rPh>
    <phoneticPr fontId="4"/>
  </si>
  <si>
    <t>※提出期日　　平成30年1月25日（木）までに提出願います。</t>
    <rPh sb="1" eb="3">
      <t>テイシュツ</t>
    </rPh>
    <rPh sb="3" eb="5">
      <t>キジツ</t>
    </rPh>
    <rPh sb="7" eb="9">
      <t>ヘイセイ</t>
    </rPh>
    <rPh sb="11" eb="12">
      <t>ネン</t>
    </rPh>
    <rPh sb="13" eb="14">
      <t>ガツ</t>
    </rPh>
    <rPh sb="16" eb="17">
      <t>カ</t>
    </rPh>
    <rPh sb="18" eb="19">
      <t>モク</t>
    </rPh>
    <rPh sb="23" eb="25">
      <t>テイシュツ</t>
    </rPh>
    <rPh sb="25" eb="26">
      <t>ネガ</t>
    </rPh>
    <phoneticPr fontId="4"/>
  </si>
  <si>
    <t>　　月　　　　日</t>
    <rPh sb="2" eb="3">
      <t>ツキ</t>
    </rPh>
    <rPh sb="7" eb="8">
      <t>ニチ</t>
    </rPh>
    <phoneticPr fontId="4"/>
  </si>
  <si>
    <t>　　月　　　　日</t>
    <rPh sb="2" eb="3">
      <t>ガツ</t>
    </rPh>
    <rPh sb="7" eb="8">
      <t>ニチ</t>
    </rPh>
    <phoneticPr fontId="4"/>
  </si>
  <si>
    <t>１等Ａランク</t>
    <rPh sb="1" eb="2">
      <t>トウ</t>
    </rPh>
    <phoneticPr fontId="4"/>
  </si>
  <si>
    <t>パン・中華麺用品種</t>
    <rPh sb="3" eb="5">
      <t>チュウカ</t>
    </rPh>
    <rPh sb="5" eb="6">
      <t>メン</t>
    </rPh>
    <rPh sb="6" eb="7">
      <t>ヨウ</t>
    </rPh>
    <rPh sb="7" eb="9">
      <t>ヒンシュ</t>
    </rPh>
    <phoneticPr fontId="4"/>
  </si>
  <si>
    <t>ゆめちから・春よ恋・
ハルユタカ など</t>
    <rPh sb="6" eb="7">
      <t>ハル</t>
    </rPh>
    <rPh sb="8" eb="9">
      <t>コイ</t>
    </rPh>
    <phoneticPr fontId="4"/>
  </si>
  <si>
    <t>上記以外の品種</t>
    <rPh sb="0" eb="2">
      <t>ジョウキ</t>
    </rPh>
    <rPh sb="2" eb="4">
      <t>イガイ</t>
    </rPh>
    <rPh sb="5" eb="7">
      <t>ヒンシュ</t>
    </rPh>
    <phoneticPr fontId="4"/>
  </si>
  <si>
    <t>きたほなみ など</t>
    <phoneticPr fontId="4"/>
  </si>
  <si>
    <t>平成29年産</t>
    <rPh sb="0" eb="2">
      <t>ヘイセイ</t>
    </rPh>
    <rPh sb="4" eb="6">
      <t>ネンサン</t>
    </rPh>
    <phoneticPr fontId="4"/>
  </si>
  <si>
    <t>平成30年産品種</t>
    <rPh sb="0" eb="2">
      <t>ヘイセイ</t>
    </rPh>
    <rPh sb="4" eb="5">
      <t>ネン</t>
    </rPh>
    <rPh sb="5" eb="6">
      <t>サン</t>
    </rPh>
    <rPh sb="6" eb="8">
      <t>ヒンシュ</t>
    </rPh>
    <phoneticPr fontId="4"/>
  </si>
  <si>
    <t>平成30年産</t>
    <phoneticPr fontId="4"/>
  </si>
  <si>
    <t>Ｈ３０転作　「小麦・大豆・飼料作物」　予定面積</t>
    <rPh sb="3" eb="5">
      <t>テンサク</t>
    </rPh>
    <rPh sb="7" eb="9">
      <t>コムギ</t>
    </rPh>
    <rPh sb="10" eb="12">
      <t>ダイズ</t>
    </rPh>
    <rPh sb="13" eb="15">
      <t>シリョウ</t>
    </rPh>
    <rPh sb="15" eb="17">
      <t>サクモツ</t>
    </rPh>
    <rPh sb="19" eb="21">
      <t>ヨテイ</t>
    </rPh>
    <rPh sb="21" eb="23">
      <t>メンセキ</t>
    </rPh>
    <phoneticPr fontId="4"/>
  </si>
  <si>
    <t>・・・⑧</t>
    <phoneticPr fontId="4"/>
  </si>
  <si>
    <t>※大豆・てん菜の畑作物直接支払交付金は、支払いが平成31年となるため仮渡しを希望する方は、８０％を乗じた額を資金借入に記入して下さい。</t>
    <rPh sb="1" eb="3">
      <t>ダイズ</t>
    </rPh>
    <rPh sb="6" eb="7">
      <t>サイ</t>
    </rPh>
    <rPh sb="8" eb="10">
      <t>ハタサク</t>
    </rPh>
    <rPh sb="10" eb="11">
      <t>モツ</t>
    </rPh>
    <rPh sb="11" eb="13">
      <t>チョクセツ</t>
    </rPh>
    <rPh sb="13" eb="15">
      <t>シハライ</t>
    </rPh>
    <rPh sb="15" eb="18">
      <t>コウフキン</t>
    </rPh>
    <rPh sb="20" eb="22">
      <t>シハラ</t>
    </rPh>
    <rPh sb="24" eb="26">
      <t>ヘイセイ</t>
    </rPh>
    <rPh sb="28" eb="29">
      <t>ネン</t>
    </rPh>
    <phoneticPr fontId="4"/>
  </si>
  <si>
    <t>※前年度(Ｈ29.12)に大豆・甜菜(数量払)に係る仮渡金を受取られている方は、下記の通り、資金償還計画欄(償還元金・償還利息等)に金額を記載して下さい。</t>
    <rPh sb="16" eb="18">
      <t>テンサイ</t>
    </rPh>
    <rPh sb="24" eb="25">
      <t>カカ</t>
    </rPh>
    <rPh sb="40" eb="42">
      <t>カキ</t>
    </rPh>
    <rPh sb="43" eb="44">
      <t>トオ</t>
    </rPh>
    <rPh sb="46" eb="48">
      <t>シキン</t>
    </rPh>
    <rPh sb="48" eb="50">
      <t>ショウカン</t>
    </rPh>
    <rPh sb="50" eb="52">
      <t>ケイカク</t>
    </rPh>
    <rPh sb="52" eb="53">
      <t>ラン</t>
    </rPh>
    <rPh sb="54" eb="56">
      <t>ショウカン</t>
    </rPh>
    <rPh sb="56" eb="58">
      <t>ガンキン</t>
    </rPh>
    <rPh sb="59" eb="61">
      <t>ショウカン</t>
    </rPh>
    <rPh sb="61" eb="63">
      <t>リソク</t>
    </rPh>
    <rPh sb="63" eb="64">
      <t>トウ</t>
    </rPh>
    <rPh sb="66" eb="68">
      <t>キンガク</t>
    </rPh>
    <rPh sb="73" eb="74">
      <t>クダ</t>
    </rPh>
    <phoneticPr fontId="4"/>
  </si>
  <si>
    <t>※償還利息は年0.81％です。</t>
    <rPh sb="1" eb="3">
      <t>ショウカン</t>
    </rPh>
    <rPh sb="3" eb="5">
      <t>リソク</t>
    </rPh>
    <rPh sb="6" eb="7">
      <t>ネン</t>
    </rPh>
    <phoneticPr fontId="4"/>
  </si>
  <si>
    <t>ああああ</t>
    <phoneticPr fontId="4"/>
  </si>
  <si>
    <t>ああああ</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</si>
</sst>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_ "/>
    <numFmt numFmtId="177" formatCode="#,##0_);[Red]\(#,##0\)"/>
    <numFmt numFmtId="178" formatCode="#,##0.0_);[Red]\(#,##0.0\)"/>
    <numFmt numFmtId="179" formatCode="&quot;平成&quot;#&quot;年度月別収支計画書&quot;"/>
    <numFmt numFmtId="180" formatCode="0,"/>
    <numFmt numFmtId="181" formatCode="#,##0&quot; 歳&quot;"/>
    <numFmt numFmtId="182" formatCode="#,##0\ &quot;日&quot;"/>
    <numFmt numFmtId="183" formatCode="#,##0;&quot;▲ &quot;#,##0"/>
    <numFmt numFmtId="184" formatCode="#,##0.0_ ;[Red]\-#,##0.0\ "/>
    <numFmt numFmtId="185" formatCode="#,##0&quot;千&quot;&quot;円&quot;"/>
    <numFmt numFmtId="186" formatCode="0;&quot;▲ &quot;0"/>
    <numFmt numFmtId="187" formatCode="#,##0_ ;[Red]\-#,##0\ "/>
  </numFmts>
  <fonts count="41" x14ac:knownFonts="1">
    <font>
      <sz val="12"/>
      <name val="ＭＳ 明朝"/>
      <family val="1"/>
      <charset val="128"/>
    </font>
    <font>
      <sz val="12"/>
      <name val="ＭＳ 明朝"/>
      <family val="1"/>
      <charset val="128"/>
    </font>
    <font>
      <sz val="12"/>
      <name val="ＭＳ 明朝"/>
      <family val="1"/>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b/>
      <sz val="10"/>
      <name val="ＭＳ Ｐゴシック"/>
      <family val="3"/>
      <charset val="128"/>
    </font>
    <font>
      <b/>
      <sz val="11"/>
      <name val="ＭＳ Ｐゴシック"/>
      <family val="3"/>
      <charset val="128"/>
    </font>
    <font>
      <sz val="8"/>
      <name val="ＭＳ Ｐゴシック"/>
      <family val="3"/>
      <charset val="128"/>
    </font>
    <font>
      <sz val="28"/>
      <name val="ＭＳ Ｐゴシック"/>
      <family val="3"/>
      <charset val="128"/>
    </font>
    <font>
      <b/>
      <sz val="12"/>
      <name val="ＭＳ Ｐゴシック"/>
      <family val="3"/>
      <charset val="128"/>
    </font>
    <font>
      <sz val="14"/>
      <name val="ＭＳ Ｐゴシック"/>
      <family val="3"/>
      <charset val="128"/>
    </font>
    <font>
      <b/>
      <sz val="14"/>
      <name val="ＭＳ Ｐゴシック"/>
      <family val="3"/>
      <charset val="128"/>
    </font>
    <font>
      <sz val="12"/>
      <name val="ＭＳ 明朝"/>
      <family val="1"/>
      <charset val="128"/>
    </font>
    <font>
      <sz val="11"/>
      <name val="ＭＳ 明朝"/>
      <family val="1"/>
      <charset val="128"/>
    </font>
    <font>
      <b/>
      <u/>
      <sz val="14"/>
      <name val="ＭＳ Ｐゴシック"/>
      <family val="3"/>
      <charset val="128"/>
    </font>
    <font>
      <b/>
      <sz val="16"/>
      <name val="ＭＳ Ｐゴシック"/>
      <family val="3"/>
      <charset val="128"/>
    </font>
    <font>
      <sz val="13"/>
      <name val="ＭＳ Ｐゴシック"/>
      <family val="3"/>
      <charset val="128"/>
    </font>
    <font>
      <b/>
      <sz val="18"/>
      <name val="ＭＳ Ｐゴシック"/>
      <family val="3"/>
      <charset val="128"/>
    </font>
    <font>
      <u/>
      <sz val="10"/>
      <name val="ＭＳ Ｐゴシック"/>
      <family val="3"/>
      <charset val="128"/>
    </font>
    <font>
      <sz val="16"/>
      <name val="ＭＳ Ｐゴシック"/>
      <family val="3"/>
      <charset val="128"/>
    </font>
    <font>
      <sz val="18"/>
      <name val="ＭＳ Ｐゴシック"/>
      <family val="3"/>
      <charset val="128"/>
    </font>
    <font>
      <sz val="14"/>
      <name val="ＭＳ 明朝"/>
      <family val="1"/>
      <charset val="128"/>
    </font>
    <font>
      <sz val="6"/>
      <name val="ＭＳ 明朝"/>
      <family val="1"/>
      <charset val="128"/>
    </font>
    <font>
      <sz val="11"/>
      <name val="HG丸ｺﾞｼｯｸM-PRO"/>
      <family val="3"/>
      <charset val="128"/>
    </font>
    <font>
      <b/>
      <sz val="12"/>
      <name val="HG丸ｺﾞｼｯｸM-PRO"/>
      <family val="3"/>
      <charset val="128"/>
    </font>
    <font>
      <b/>
      <sz val="11"/>
      <name val="ＭＳ 明朝"/>
      <family val="1"/>
      <charset val="128"/>
    </font>
    <font>
      <b/>
      <sz val="12"/>
      <name val="ＭＳ 明朝"/>
      <family val="1"/>
      <charset val="128"/>
    </font>
    <font>
      <sz val="11"/>
      <color theme="1"/>
      <name val="ＭＳ Ｐゴシック"/>
      <family val="3"/>
      <charset val="128"/>
      <scheme val="minor"/>
    </font>
    <font>
      <b/>
      <sz val="22"/>
      <color theme="1"/>
      <name val="ＭＳ 明朝"/>
      <family val="1"/>
      <charset val="128"/>
    </font>
    <font>
      <b/>
      <sz val="11"/>
      <color theme="1"/>
      <name val="ＭＳ 明朝"/>
      <family val="1"/>
      <charset val="128"/>
    </font>
    <font>
      <b/>
      <sz val="16"/>
      <color theme="1"/>
      <name val="ＭＳ 明朝"/>
      <family val="1"/>
      <charset val="128"/>
    </font>
    <font>
      <b/>
      <sz val="14"/>
      <color theme="1"/>
      <name val="ＭＳ 明朝"/>
      <family val="1"/>
      <charset val="128"/>
    </font>
    <font>
      <b/>
      <sz val="12"/>
      <color theme="1"/>
      <name val="ＭＳ 明朝"/>
      <family val="1"/>
      <charset val="128"/>
    </font>
    <font>
      <b/>
      <sz val="10"/>
      <color theme="1"/>
      <name val="ＭＳ 明朝"/>
      <family val="1"/>
      <charset val="128"/>
    </font>
    <font>
      <b/>
      <sz val="14"/>
      <color rgb="FFFF0000"/>
      <name val="ＭＳ Ｐゴシック"/>
      <family val="3"/>
      <charset val="128"/>
    </font>
    <font>
      <b/>
      <sz val="11"/>
      <color rgb="FFFF0000"/>
      <name val="ＭＳ Ｐゴシック"/>
      <family val="3"/>
      <charset val="128"/>
    </font>
    <font>
      <sz val="10"/>
      <color theme="0"/>
      <name val="ＭＳ Ｐゴシック"/>
      <family val="3"/>
      <charset val="128"/>
    </font>
    <font>
      <sz val="9"/>
      <name val="ＭＳ 明朝"/>
      <family val="1"/>
      <charset val="128"/>
    </font>
  </fonts>
  <fills count="5">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rgb="FFFFFFAF"/>
        <bgColor indexed="64"/>
      </patternFill>
    </fill>
  </fills>
  <borders count="97">
    <border>
      <left/>
      <right/>
      <top/>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style="thin">
        <color indexed="64"/>
      </bottom>
      <diagonal/>
    </border>
    <border>
      <left/>
      <right style="medium">
        <color indexed="64"/>
      </right>
      <top/>
      <bottom/>
      <diagonal/>
    </border>
    <border>
      <left/>
      <right/>
      <top style="medium">
        <color indexed="64"/>
      </top>
      <bottom/>
      <diagonal/>
    </border>
    <border>
      <left/>
      <right style="thin">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dotted">
        <color indexed="64"/>
      </right>
      <top/>
      <bottom/>
      <diagonal/>
    </border>
    <border>
      <left/>
      <right/>
      <top/>
      <bottom style="mediumDashDotDot">
        <color indexed="64"/>
      </bottom>
      <diagonal/>
    </border>
    <border>
      <left style="dotted">
        <color indexed="64"/>
      </left>
      <right/>
      <top/>
      <bottom style="dotted">
        <color indexed="64"/>
      </bottom>
      <diagonal/>
    </border>
    <border>
      <left/>
      <right/>
      <top/>
      <bottom style="dotted">
        <color indexed="64"/>
      </bottom>
      <diagonal/>
    </border>
    <border>
      <left style="dotted">
        <color indexed="64"/>
      </left>
      <right/>
      <top style="dotted">
        <color indexed="64"/>
      </top>
      <bottom/>
      <diagonal/>
    </border>
    <border>
      <left style="dotted">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right/>
      <top style="dotted">
        <color indexed="64"/>
      </top>
      <bottom/>
      <diagonal/>
    </border>
    <border>
      <left/>
      <right style="dotted">
        <color indexed="64"/>
      </right>
      <top style="dotted">
        <color indexed="64"/>
      </top>
      <bottom/>
      <diagonal/>
    </border>
    <border>
      <left/>
      <right style="dotted">
        <color indexed="64"/>
      </right>
      <top/>
      <bottom style="dotted">
        <color indexed="64"/>
      </bottom>
      <diagonal/>
    </border>
  </borders>
  <cellStyleXfs count="7">
    <xf numFmtId="0" fontId="0" fillId="0" borderId="0"/>
    <xf numFmtId="38" fontId="2" fillId="0" borderId="0" applyFont="0" applyFill="0" applyBorder="0" applyAlignment="0" applyProtection="0"/>
    <xf numFmtId="38" fontId="30" fillId="0" borderId="0" applyFont="0" applyFill="0" applyBorder="0" applyAlignment="0" applyProtection="0">
      <alignment vertical="center"/>
    </xf>
    <xf numFmtId="0" fontId="30" fillId="0" borderId="0">
      <alignment vertical="center"/>
    </xf>
    <xf numFmtId="0" fontId="3" fillId="0" borderId="0"/>
    <xf numFmtId="0" fontId="3" fillId="0" borderId="0"/>
    <xf numFmtId="0" fontId="3" fillId="0" borderId="0"/>
  </cellStyleXfs>
  <cellXfs count="1354">
    <xf numFmtId="0" fontId="0" fillId="0" borderId="0" xfId="0"/>
    <xf numFmtId="0" fontId="5" fillId="0" borderId="0" xfId="5" applyFont="1" applyFill="1" applyAlignment="1">
      <alignment vertical="center"/>
    </xf>
    <xf numFmtId="0" fontId="12" fillId="0" borderId="0" xfId="5" applyFont="1" applyFill="1" applyAlignment="1">
      <alignment vertical="center"/>
    </xf>
    <xf numFmtId="38" fontId="5" fillId="0" borderId="2" xfId="1" applyFont="1" applyFill="1" applyBorder="1" applyAlignment="1">
      <alignment vertical="center"/>
    </xf>
    <xf numFmtId="0" fontId="5" fillId="0" borderId="2" xfId="5" applyFont="1" applyFill="1" applyBorder="1" applyAlignment="1">
      <alignment vertical="center"/>
    </xf>
    <xf numFmtId="38" fontId="5" fillId="0" borderId="3" xfId="1" applyFont="1" applyFill="1" applyBorder="1" applyAlignment="1">
      <alignment vertical="center"/>
    </xf>
    <xf numFmtId="0" fontId="5" fillId="0" borderId="3" xfId="5" applyFont="1" applyFill="1" applyBorder="1" applyAlignment="1">
      <alignment vertical="center"/>
    </xf>
    <xf numFmtId="0" fontId="5" fillId="0" borderId="0" xfId="5" applyFont="1" applyFill="1" applyBorder="1" applyAlignment="1">
      <alignment vertical="center"/>
    </xf>
    <xf numFmtId="38" fontId="5" fillId="0" borderId="6" xfId="1" applyFont="1" applyFill="1" applyBorder="1" applyAlignment="1">
      <alignment vertical="center"/>
    </xf>
    <xf numFmtId="0" fontId="5" fillId="0" borderId="7" xfId="5" applyFont="1" applyFill="1" applyBorder="1" applyAlignment="1">
      <alignment vertical="center"/>
    </xf>
    <xf numFmtId="0" fontId="5" fillId="0" borderId="6" xfId="5" applyFont="1" applyFill="1" applyBorder="1" applyAlignment="1">
      <alignment vertical="center"/>
    </xf>
    <xf numFmtId="0" fontId="5" fillId="0" borderId="2" xfId="6" applyFont="1" applyFill="1" applyBorder="1" applyAlignment="1">
      <alignment vertical="center"/>
    </xf>
    <xf numFmtId="0" fontId="5" fillId="0" borderId="3" xfId="6" applyFont="1" applyFill="1" applyBorder="1" applyAlignment="1">
      <alignment vertical="center"/>
    </xf>
    <xf numFmtId="0" fontId="5" fillId="0" borderId="9" xfId="6" applyFont="1" applyFill="1" applyBorder="1" applyAlignment="1">
      <alignment vertical="center"/>
    </xf>
    <xf numFmtId="0" fontId="9" fillId="0" borderId="0" xfId="4" applyFont="1" applyFill="1" applyBorder="1" applyAlignment="1">
      <alignment horizontal="center" vertical="center"/>
    </xf>
    <xf numFmtId="38" fontId="6" fillId="0" borderId="0" xfId="1" applyFont="1" applyFill="1" applyBorder="1" applyAlignment="1">
      <alignment horizontal="right" vertical="center"/>
    </xf>
    <xf numFmtId="0" fontId="6" fillId="0" borderId="10" xfId="4" applyFont="1" applyFill="1" applyBorder="1" applyAlignment="1">
      <alignment horizontal="center" vertical="center"/>
    </xf>
    <xf numFmtId="0" fontId="6" fillId="0" borderId="9" xfId="4" applyFont="1" applyFill="1" applyBorder="1" applyAlignment="1">
      <alignment horizontal="center" vertical="center"/>
    </xf>
    <xf numFmtId="0" fontId="6" fillId="0" borderId="11" xfId="4" applyFont="1" applyFill="1" applyBorder="1" applyAlignment="1">
      <alignment vertical="center"/>
    </xf>
    <xf numFmtId="0" fontId="6" fillId="0" borderId="10" xfId="4" applyFont="1" applyFill="1" applyBorder="1" applyAlignment="1">
      <alignment vertical="center"/>
    </xf>
    <xf numFmtId="0" fontId="6" fillId="0" borderId="0" xfId="5" applyFont="1" applyFill="1" applyAlignment="1">
      <alignment vertical="center"/>
    </xf>
    <xf numFmtId="0" fontId="6" fillId="0" borderId="0" xfId="6" applyFont="1" applyFill="1" applyAlignment="1"/>
    <xf numFmtId="0" fontId="6" fillId="0" borderId="0" xfId="5" applyFont="1" applyFill="1" applyAlignment="1"/>
    <xf numFmtId="0" fontId="6" fillId="0" borderId="12" xfId="4" applyFont="1" applyFill="1" applyBorder="1" applyAlignment="1">
      <alignment horizontal="center" vertical="center"/>
    </xf>
    <xf numFmtId="0" fontId="5" fillId="0" borderId="5" xfId="6" applyFont="1" applyFill="1" applyBorder="1" applyAlignment="1">
      <alignment horizontal="right" vertical="center"/>
    </xf>
    <xf numFmtId="0" fontId="5" fillId="0" borderId="4" xfId="6" applyFont="1" applyFill="1" applyBorder="1" applyAlignment="1">
      <alignment vertical="center"/>
    </xf>
    <xf numFmtId="0" fontId="5" fillId="0" borderId="6" xfId="6" applyFont="1" applyFill="1" applyBorder="1" applyAlignment="1">
      <alignment vertical="center"/>
    </xf>
    <xf numFmtId="0" fontId="5" fillId="0" borderId="5" xfId="6" applyFont="1" applyFill="1" applyBorder="1" applyAlignment="1">
      <alignment vertical="center"/>
    </xf>
    <xf numFmtId="0" fontId="5" fillId="0" borderId="0" xfId="6" applyFont="1" applyFill="1" applyBorder="1" applyAlignment="1">
      <alignment vertical="center"/>
    </xf>
    <xf numFmtId="0" fontId="5" fillId="0" borderId="7" xfId="6" applyFont="1" applyFill="1" applyBorder="1" applyAlignment="1">
      <alignment vertical="center"/>
    </xf>
    <xf numFmtId="0" fontId="7" fillId="0" borderId="1" xfId="6" applyFont="1" applyFill="1" applyBorder="1" applyAlignment="1">
      <alignment horizontal="center" vertical="center"/>
    </xf>
    <xf numFmtId="38" fontId="6" fillId="0" borderId="0" xfId="1" applyFont="1" applyFill="1" applyBorder="1" applyAlignment="1">
      <alignment vertical="center"/>
    </xf>
    <xf numFmtId="38" fontId="7" fillId="0" borderId="0" xfId="1" applyFont="1" applyFill="1" applyBorder="1" applyAlignment="1">
      <alignment horizontal="center" vertical="center"/>
    </xf>
    <xf numFmtId="0" fontId="6" fillId="0" borderId="12" xfId="4" applyFont="1" applyFill="1" applyBorder="1" applyAlignment="1">
      <alignment horizontal="left" vertical="center"/>
    </xf>
    <xf numFmtId="0" fontId="6" fillId="0" borderId="7" xfId="4" applyFont="1" applyFill="1" applyBorder="1" applyAlignment="1">
      <alignment horizontal="left" vertical="center"/>
    </xf>
    <xf numFmtId="0" fontId="6" fillId="0" borderId="10" xfId="4" applyFont="1" applyFill="1" applyBorder="1" applyAlignment="1">
      <alignment horizontal="left" vertical="center"/>
    </xf>
    <xf numFmtId="0" fontId="6" fillId="0" borderId="9" xfId="4" applyFont="1" applyFill="1" applyBorder="1" applyAlignment="1">
      <alignment horizontal="left" vertical="center"/>
    </xf>
    <xf numFmtId="0" fontId="5" fillId="0" borderId="14" xfId="6" applyFont="1" applyFill="1" applyBorder="1" applyAlignment="1">
      <alignment vertical="center"/>
    </xf>
    <xf numFmtId="0" fontId="5" fillId="0" borderId="15" xfId="6" applyFont="1" applyFill="1" applyBorder="1" applyAlignment="1">
      <alignment vertical="center"/>
    </xf>
    <xf numFmtId="0" fontId="6" fillId="0" borderId="16" xfId="6" applyFont="1" applyFill="1" applyBorder="1" applyAlignment="1">
      <alignment horizontal="left" vertical="center"/>
    </xf>
    <xf numFmtId="0" fontId="6" fillId="0" borderId="0" xfId="4" applyFont="1" applyFill="1" applyBorder="1" applyAlignment="1">
      <alignment vertical="center"/>
    </xf>
    <xf numFmtId="38" fontId="7" fillId="0" borderId="0" xfId="1" applyFont="1" applyFill="1" applyBorder="1" applyAlignment="1">
      <alignment vertical="center"/>
    </xf>
    <xf numFmtId="0" fontId="5" fillId="0" borderId="18" xfId="6" applyFont="1" applyFill="1" applyBorder="1" applyAlignment="1">
      <alignment vertical="center"/>
    </xf>
    <xf numFmtId="3" fontId="13" fillId="0" borderId="0" xfId="1" applyNumberFormat="1" applyFont="1" applyFill="1" applyBorder="1" applyAlignment="1">
      <alignment horizontal="right" vertical="center"/>
    </xf>
    <xf numFmtId="180" fontId="7" fillId="0" borderId="0" xfId="4" applyNumberFormat="1" applyFont="1" applyFill="1" applyBorder="1" applyAlignment="1">
      <alignment horizontal="center" vertical="center"/>
    </xf>
    <xf numFmtId="180" fontId="7" fillId="0" borderId="19" xfId="4" applyNumberFormat="1" applyFont="1" applyFill="1" applyBorder="1" applyAlignment="1">
      <alignment horizontal="center" vertical="center"/>
    </xf>
    <xf numFmtId="180" fontId="7" fillId="0" borderId="2" xfId="4" applyNumberFormat="1" applyFont="1" applyFill="1" applyBorder="1" applyAlignment="1">
      <alignment horizontal="center" vertical="center"/>
    </xf>
    <xf numFmtId="0" fontId="5" fillId="0" borderId="23" xfId="5" applyFont="1" applyFill="1" applyBorder="1" applyAlignment="1">
      <alignment horizontal="left" vertical="top" wrapText="1" shrinkToFit="1"/>
    </xf>
    <xf numFmtId="0" fontId="3" fillId="0" borderId="23" xfId="5" applyFill="1" applyBorder="1"/>
    <xf numFmtId="0" fontId="5" fillId="0" borderId="23" xfId="5" applyFont="1" applyFill="1" applyBorder="1" applyAlignment="1">
      <alignment vertical="center"/>
    </xf>
    <xf numFmtId="38" fontId="13" fillId="0" borderId="0" xfId="5" applyNumberFormat="1" applyFont="1" applyFill="1" applyBorder="1" applyAlignment="1">
      <alignment horizontal="right" vertical="center"/>
    </xf>
    <xf numFmtId="0" fontId="13" fillId="0" borderId="0" xfId="5" applyFont="1" applyFill="1" applyBorder="1" applyAlignment="1">
      <alignment horizontal="right" vertical="center"/>
    </xf>
    <xf numFmtId="0" fontId="31" fillId="0" borderId="0" xfId="3" applyFont="1">
      <alignment vertical="center"/>
    </xf>
    <xf numFmtId="0" fontId="32" fillId="0" borderId="0" xfId="3" applyFont="1">
      <alignment vertical="center"/>
    </xf>
    <xf numFmtId="38" fontId="32" fillId="0" borderId="0" xfId="2" applyFont="1">
      <alignment vertical="center"/>
    </xf>
    <xf numFmtId="0" fontId="32" fillId="0" borderId="0" xfId="3" applyFont="1" applyAlignment="1">
      <alignment horizontal="center" vertical="center"/>
    </xf>
    <xf numFmtId="0" fontId="32" fillId="0" borderId="0" xfId="3" applyFont="1" applyBorder="1">
      <alignment vertical="center"/>
    </xf>
    <xf numFmtId="0" fontId="33" fillId="0" borderId="0" xfId="3" applyFont="1">
      <alignment vertical="center"/>
    </xf>
    <xf numFmtId="38" fontId="33" fillId="0" borderId="0" xfId="2" applyFont="1">
      <alignment vertical="center"/>
    </xf>
    <xf numFmtId="0" fontId="33" fillId="0" borderId="0" xfId="3" applyFont="1" applyAlignment="1">
      <alignment horizontal="center" vertical="center"/>
    </xf>
    <xf numFmtId="0" fontId="33" fillId="0" borderId="25" xfId="3" applyFont="1" applyBorder="1">
      <alignment vertical="center"/>
    </xf>
    <xf numFmtId="0" fontId="33" fillId="0" borderId="0" xfId="3" applyFont="1" applyAlignment="1">
      <alignment horizontal="right"/>
    </xf>
    <xf numFmtId="0" fontId="33" fillId="0" borderId="0" xfId="3" applyFont="1" applyAlignment="1"/>
    <xf numFmtId="38" fontId="33" fillId="0" borderId="0" xfId="2" applyFont="1" applyAlignment="1"/>
    <xf numFmtId="38" fontId="33" fillId="0" borderId="0" xfId="2" applyFont="1" applyAlignment="1">
      <alignment horizontal="center"/>
    </xf>
    <xf numFmtId="0" fontId="33" fillId="0" borderId="0" xfId="3" applyFont="1" applyAlignment="1">
      <alignment horizontal="center"/>
    </xf>
    <xf numFmtId="38" fontId="33" fillId="0" borderId="0" xfId="2" applyFont="1" applyAlignment="1">
      <alignment horizontal="center" vertical="center"/>
    </xf>
    <xf numFmtId="0" fontId="32" fillId="0" borderId="0" xfId="3" applyFont="1" applyAlignment="1">
      <alignment horizontal="right" vertical="center"/>
    </xf>
    <xf numFmtId="38" fontId="32" fillId="0" borderId="0" xfId="2" applyFont="1" applyAlignment="1">
      <alignment horizontal="center" vertical="center"/>
    </xf>
    <xf numFmtId="0" fontId="32" fillId="0" borderId="25" xfId="3" applyFont="1" applyBorder="1">
      <alignment vertical="center"/>
    </xf>
    <xf numFmtId="0" fontId="32" fillId="0" borderId="0" xfId="3" applyFont="1" applyAlignment="1"/>
    <xf numFmtId="0" fontId="32" fillId="0" borderId="0" xfId="3" applyFont="1" applyAlignment="1">
      <alignment horizontal="center"/>
    </xf>
    <xf numFmtId="0" fontId="32" fillId="0" borderId="0" xfId="3" applyFont="1" applyBorder="1" applyAlignment="1">
      <alignment horizontal="center" vertical="center"/>
    </xf>
    <xf numFmtId="0" fontId="32" fillId="0" borderId="0" xfId="3" applyFont="1" applyAlignment="1">
      <alignment horizontal="left" vertical="center"/>
    </xf>
    <xf numFmtId="0" fontId="32" fillId="0" borderId="0" xfId="3" applyFont="1" applyAlignment="1">
      <alignment vertical="center"/>
    </xf>
    <xf numFmtId="0" fontId="34" fillId="2" borderId="3" xfId="3" applyFont="1" applyFill="1" applyBorder="1" applyAlignment="1">
      <alignment horizontal="right" vertical="center"/>
    </xf>
    <xf numFmtId="38" fontId="35" fillId="2" borderId="3" xfId="2" applyFont="1" applyFill="1" applyBorder="1" applyAlignment="1">
      <alignment horizontal="right" vertical="center"/>
    </xf>
    <xf numFmtId="0" fontId="35" fillId="2" borderId="3" xfId="3" applyFont="1" applyFill="1" applyBorder="1" applyAlignment="1">
      <alignment horizontal="right" vertical="center"/>
    </xf>
    <xf numFmtId="0" fontId="32" fillId="0" borderId="0" xfId="3" applyFont="1" applyBorder="1" applyAlignment="1">
      <alignment horizontal="distributed" vertical="center" shrinkToFit="1"/>
    </xf>
    <xf numFmtId="0" fontId="35" fillId="2" borderId="1" xfId="3" applyFont="1" applyFill="1" applyBorder="1" applyAlignment="1">
      <alignment horizontal="right" vertical="center"/>
    </xf>
    <xf numFmtId="0" fontId="32" fillId="0" borderId="0" xfId="3" applyFont="1" applyBorder="1" applyAlignment="1">
      <alignment vertical="center"/>
    </xf>
    <xf numFmtId="0" fontId="32" fillId="0" borderId="0" xfId="3" applyFont="1" applyFill="1" applyBorder="1">
      <alignment vertical="center"/>
    </xf>
    <xf numFmtId="0" fontId="32" fillId="0" borderId="0" xfId="3" applyFont="1" applyFill="1" applyBorder="1" applyAlignment="1">
      <alignment vertical="center"/>
    </xf>
    <xf numFmtId="0" fontId="32" fillId="0" borderId="0" xfId="3" applyFont="1" applyFill="1" applyBorder="1" applyAlignment="1">
      <alignment horizontal="center" vertical="center"/>
    </xf>
    <xf numFmtId="38" fontId="32" fillId="0" borderId="0" xfId="2" applyFont="1" applyFill="1" applyBorder="1" applyAlignment="1">
      <alignment vertical="center"/>
    </xf>
    <xf numFmtId="0" fontId="32" fillId="0" borderId="0" xfId="3" applyFont="1" applyFill="1" applyBorder="1" applyAlignment="1">
      <alignment horizontal="distributed" vertical="center" shrinkToFit="1"/>
    </xf>
    <xf numFmtId="0" fontId="32" fillId="0" borderId="0" xfId="3" applyFont="1" applyFill="1" applyAlignment="1">
      <alignment horizontal="center" vertical="center"/>
    </xf>
    <xf numFmtId="0" fontId="32" fillId="0" borderId="0" xfId="3" applyFont="1" applyFill="1">
      <alignment vertical="center"/>
    </xf>
    <xf numFmtId="0" fontId="34" fillId="2" borderId="3" xfId="3" applyFont="1" applyFill="1" applyBorder="1" applyAlignment="1">
      <alignment vertical="center"/>
    </xf>
    <xf numFmtId="0" fontId="32" fillId="0" borderId="0" xfId="3" applyFont="1" applyAlignment="1">
      <alignment vertical="center" wrapText="1"/>
    </xf>
    <xf numFmtId="0" fontId="35" fillId="0" borderId="0" xfId="3" applyFont="1" applyFill="1" applyBorder="1" applyAlignment="1">
      <alignment vertical="center"/>
    </xf>
    <xf numFmtId="38" fontId="32" fillId="0" borderId="0" xfId="2" applyFont="1" applyBorder="1" applyAlignment="1">
      <alignment vertical="center"/>
    </xf>
    <xf numFmtId="0" fontId="36" fillId="0" borderId="0" xfId="3" applyFont="1">
      <alignment vertical="center"/>
    </xf>
    <xf numFmtId="0" fontId="33" fillId="0" borderId="0" xfId="3" applyFont="1" applyAlignment="1">
      <alignment vertical="center"/>
    </xf>
    <xf numFmtId="0" fontId="32" fillId="0" borderId="0" xfId="3" applyFont="1" applyFill="1" applyBorder="1" applyAlignment="1">
      <alignment horizontal="left" vertical="center"/>
    </xf>
    <xf numFmtId="0" fontId="32" fillId="0" borderId="26" xfId="3" applyFont="1" applyBorder="1" applyAlignment="1">
      <alignment horizontal="center" vertical="center"/>
    </xf>
    <xf numFmtId="0" fontId="32" fillId="0" borderId="26" xfId="3" applyFont="1" applyBorder="1" applyAlignment="1">
      <alignment vertical="center"/>
    </xf>
    <xf numFmtId="38" fontId="32" fillId="0" borderId="26" xfId="2" applyFont="1" applyBorder="1">
      <alignment vertical="center"/>
    </xf>
    <xf numFmtId="0" fontId="32" fillId="0" borderId="26" xfId="3" applyFont="1" applyBorder="1">
      <alignment vertical="center"/>
    </xf>
    <xf numFmtId="0" fontId="32" fillId="0" borderId="26" xfId="3" applyFont="1" applyFill="1" applyBorder="1" applyAlignment="1">
      <alignment horizontal="center" vertical="center"/>
    </xf>
    <xf numFmtId="38" fontId="32" fillId="0" borderId="26" xfId="2" applyFont="1" applyFill="1" applyBorder="1" applyAlignment="1">
      <alignment horizontal="center" vertical="center"/>
    </xf>
    <xf numFmtId="0" fontId="35" fillId="0" borderId="26" xfId="3" applyFont="1" applyFill="1" applyBorder="1" applyAlignment="1">
      <alignment horizontal="right" vertical="center"/>
    </xf>
    <xf numFmtId="0" fontId="35" fillId="0" borderId="0" xfId="3" applyFont="1" applyFill="1" applyBorder="1" applyAlignment="1">
      <alignment horizontal="right" vertical="center"/>
    </xf>
    <xf numFmtId="0" fontId="32" fillId="2" borderId="1" xfId="3" applyFont="1" applyFill="1" applyBorder="1" applyAlignment="1">
      <alignment vertical="center"/>
    </xf>
    <xf numFmtId="0" fontId="35" fillId="0" borderId="1" xfId="3" applyFont="1" applyFill="1" applyBorder="1" applyAlignment="1">
      <alignment horizontal="right" vertical="center"/>
    </xf>
    <xf numFmtId="0" fontId="35" fillId="0" borderId="17" xfId="3" applyFont="1" applyFill="1" applyBorder="1" applyAlignment="1">
      <alignment horizontal="right" vertical="center"/>
    </xf>
    <xf numFmtId="38" fontId="32" fillId="0" borderId="20" xfId="2" applyFont="1" applyFill="1" applyBorder="1" applyAlignment="1">
      <alignment vertical="center"/>
    </xf>
    <xf numFmtId="0" fontId="35" fillId="0" borderId="20" xfId="3" applyFont="1" applyFill="1" applyBorder="1" applyAlignment="1">
      <alignment vertical="center"/>
    </xf>
    <xf numFmtId="38" fontId="32" fillId="0" borderId="0" xfId="3" applyNumberFormat="1" applyFont="1" applyFill="1" applyBorder="1" applyAlignment="1">
      <alignment vertical="center"/>
    </xf>
    <xf numFmtId="0" fontId="34" fillId="0" borderId="0" xfId="3" applyFont="1" applyAlignment="1"/>
    <xf numFmtId="0" fontId="34" fillId="0" borderId="0" xfId="3" applyFont="1">
      <alignment vertical="center"/>
    </xf>
    <xf numFmtId="0" fontId="32" fillId="0" borderId="27" xfId="3" applyFont="1" applyBorder="1">
      <alignment vertical="center"/>
    </xf>
    <xf numFmtId="0" fontId="32" fillId="0" borderId="28" xfId="3" applyFont="1" applyBorder="1">
      <alignment vertical="center"/>
    </xf>
    <xf numFmtId="0" fontId="32" fillId="0" borderId="28" xfId="3" applyFont="1" applyBorder="1" applyAlignment="1">
      <alignment horizontal="center" vertical="center"/>
    </xf>
    <xf numFmtId="0" fontId="32" fillId="0" borderId="29" xfId="3" applyFont="1" applyBorder="1">
      <alignment vertical="center"/>
    </xf>
    <xf numFmtId="0" fontId="33" fillId="0" borderId="0" xfId="3" applyFont="1" applyBorder="1" applyAlignment="1">
      <alignment horizontal="right" vertical="center"/>
    </xf>
    <xf numFmtId="0" fontId="33" fillId="0" borderId="0" xfId="3" applyFont="1" applyBorder="1" applyAlignment="1">
      <alignment vertical="center"/>
    </xf>
    <xf numFmtId="0" fontId="35" fillId="0" borderId="0" xfId="3" applyFont="1" applyBorder="1" applyAlignment="1">
      <alignment vertical="center" wrapText="1"/>
    </xf>
    <xf numFmtId="0" fontId="32" fillId="0" borderId="30" xfId="3" applyFont="1" applyBorder="1">
      <alignment vertical="center"/>
    </xf>
    <xf numFmtId="49" fontId="26" fillId="0" borderId="0" xfId="3" applyNumberFormat="1" applyFont="1" applyFill="1" applyBorder="1" applyAlignment="1">
      <alignment vertical="center"/>
    </xf>
    <xf numFmtId="0" fontId="30" fillId="0" borderId="0" xfId="3" applyBorder="1" applyAlignment="1"/>
    <xf numFmtId="49" fontId="27" fillId="0" borderId="0" xfId="3" applyNumberFormat="1" applyFont="1" applyFill="1" applyBorder="1" applyAlignment="1">
      <alignment horizontal="left" vertical="center" wrapText="1"/>
    </xf>
    <xf numFmtId="49" fontId="27" fillId="0" borderId="0" xfId="3" applyNumberFormat="1" applyFont="1" applyFill="1" applyBorder="1" applyAlignment="1">
      <alignment vertical="top"/>
    </xf>
    <xf numFmtId="0" fontId="32" fillId="0" borderId="25" xfId="3" applyFont="1" applyFill="1" applyBorder="1">
      <alignment vertical="center"/>
    </xf>
    <xf numFmtId="49" fontId="26" fillId="0" borderId="0" xfId="3" applyNumberFormat="1" applyFont="1" applyFill="1" applyAlignment="1">
      <alignment vertical="center"/>
    </xf>
    <xf numFmtId="38" fontId="28" fillId="0" borderId="0" xfId="2" applyFont="1" applyBorder="1" applyAlignment="1">
      <alignment vertical="center"/>
    </xf>
    <xf numFmtId="0" fontId="28" fillId="0" borderId="0" xfId="3" applyFont="1" applyAlignment="1">
      <alignment horizontal="center" vertical="center"/>
    </xf>
    <xf numFmtId="38" fontId="28" fillId="0" borderId="0" xfId="2" applyFont="1" applyBorder="1" applyAlignment="1">
      <alignment horizontal="center" vertical="center"/>
    </xf>
    <xf numFmtId="0" fontId="28" fillId="0" borderId="0" xfId="3" applyFont="1" applyFill="1" applyAlignment="1">
      <alignment horizontal="center" vertical="center"/>
    </xf>
    <xf numFmtId="38" fontId="28" fillId="0" borderId="0" xfId="2" applyFont="1" applyAlignment="1">
      <alignment horizontal="center" vertical="center"/>
    </xf>
    <xf numFmtId="38" fontId="28" fillId="0" borderId="0" xfId="2" applyFont="1" applyAlignment="1">
      <alignment vertical="center"/>
    </xf>
    <xf numFmtId="0" fontId="28" fillId="0" borderId="0" xfId="3" applyFont="1" applyFill="1" applyBorder="1" applyAlignment="1">
      <alignment horizontal="center" vertical="center"/>
    </xf>
    <xf numFmtId="0" fontId="28" fillId="0" borderId="0" xfId="3" applyFont="1" applyBorder="1" applyAlignment="1">
      <alignment horizontal="center" vertical="center"/>
    </xf>
    <xf numFmtId="0" fontId="28" fillId="0" borderId="26" xfId="3" applyFont="1" applyFill="1" applyBorder="1" applyAlignment="1">
      <alignment horizontal="center" vertical="center"/>
    </xf>
    <xf numFmtId="38" fontId="28" fillId="0" borderId="26" xfId="2" applyFont="1" applyFill="1" applyBorder="1" applyAlignment="1">
      <alignment horizontal="center" vertical="center"/>
    </xf>
    <xf numFmtId="38" fontId="29" fillId="0" borderId="26" xfId="2" applyFont="1" applyFill="1" applyBorder="1" applyAlignment="1">
      <alignment horizontal="right" vertical="center"/>
    </xf>
    <xf numFmtId="38" fontId="29" fillId="2" borderId="3" xfId="2" applyFont="1" applyFill="1" applyBorder="1" applyAlignment="1">
      <alignment horizontal="right" vertical="center"/>
    </xf>
    <xf numFmtId="38" fontId="28" fillId="0" borderId="0" xfId="2" applyFont="1">
      <alignment vertical="center"/>
    </xf>
    <xf numFmtId="0" fontId="28" fillId="0" borderId="0" xfId="3" applyFont="1">
      <alignment vertical="center"/>
    </xf>
    <xf numFmtId="0" fontId="5" fillId="0" borderId="0" xfId="6" applyFont="1" applyFill="1" applyAlignment="1">
      <alignment vertical="center" shrinkToFit="1"/>
    </xf>
    <xf numFmtId="0" fontId="5" fillId="0" borderId="7" xfId="5" applyFont="1" applyFill="1" applyBorder="1" applyAlignment="1">
      <alignment horizontal="center" vertical="center"/>
    </xf>
    <xf numFmtId="0" fontId="3" fillId="0" borderId="0" xfId="5" applyFont="1" applyFill="1"/>
    <xf numFmtId="0" fontId="3" fillId="0" borderId="0" xfId="5" applyFill="1"/>
    <xf numFmtId="0" fontId="6" fillId="0" borderId="7" xfId="5" applyFont="1" applyFill="1" applyBorder="1" applyAlignment="1"/>
    <xf numFmtId="0" fontId="6" fillId="0" borderId="9" xfId="5" applyFont="1" applyFill="1" applyBorder="1" applyAlignment="1">
      <alignment horizontal="center" vertical="center"/>
    </xf>
    <xf numFmtId="0" fontId="5" fillId="0" borderId="0" xfId="5" applyFont="1" applyFill="1" applyAlignment="1"/>
    <xf numFmtId="0" fontId="5" fillId="0" borderId="31" xfId="5" applyFont="1" applyFill="1" applyBorder="1" applyAlignment="1">
      <alignment horizontal="center" vertical="center"/>
    </xf>
    <xf numFmtId="0" fontId="6" fillId="0" borderId="7" xfId="5" applyFont="1" applyFill="1" applyBorder="1" applyAlignment="1">
      <alignment vertical="center"/>
    </xf>
    <xf numFmtId="0" fontId="21" fillId="0" borderId="0" xfId="5" applyFont="1" applyFill="1" applyAlignment="1">
      <alignment vertical="center"/>
    </xf>
    <xf numFmtId="0" fontId="8" fillId="0" borderId="7" xfId="5" applyFont="1" applyFill="1" applyBorder="1" applyAlignment="1">
      <alignment horizontal="center" vertical="center"/>
    </xf>
    <xf numFmtId="0" fontId="8" fillId="0" borderId="0" xfId="5" applyFont="1" applyFill="1" applyBorder="1" applyAlignment="1">
      <alignment horizontal="center" vertical="center"/>
    </xf>
    <xf numFmtId="0" fontId="3" fillId="0" borderId="0" xfId="5" applyFill="1" applyBorder="1"/>
    <xf numFmtId="38" fontId="7" fillId="0" borderId="8" xfId="1" applyFont="1" applyFill="1" applyBorder="1" applyAlignment="1">
      <alignment horizontal="center" vertical="center"/>
    </xf>
    <xf numFmtId="0" fontId="13" fillId="0" borderId="31" xfId="5" applyFont="1" applyFill="1" applyBorder="1" applyAlignment="1">
      <alignment horizontal="center" vertical="center"/>
    </xf>
    <xf numFmtId="0" fontId="5" fillId="0" borderId="32" xfId="5" applyFont="1" applyFill="1" applyBorder="1" applyAlignment="1">
      <alignment horizontal="center" vertical="center"/>
    </xf>
    <xf numFmtId="0" fontId="5" fillId="0" borderId="34" xfId="5" applyFont="1" applyFill="1" applyBorder="1" applyAlignment="1">
      <alignment horizontal="center" vertical="center"/>
    </xf>
    <xf numFmtId="0" fontId="6" fillId="0" borderId="17" xfId="5" applyFont="1" applyFill="1" applyBorder="1" applyAlignment="1">
      <alignment horizontal="center" vertical="center"/>
    </xf>
    <xf numFmtId="0" fontId="6" fillId="0" borderId="0" xfId="5" applyFont="1" applyFill="1" applyBorder="1" applyAlignment="1">
      <alignment horizontal="center" vertical="center"/>
    </xf>
    <xf numFmtId="0" fontId="5" fillId="0" borderId="33" xfId="5" applyFont="1" applyFill="1" applyBorder="1" applyAlignment="1">
      <alignment horizontal="center" vertical="center"/>
    </xf>
    <xf numFmtId="38" fontId="5" fillId="0" borderId="8" xfId="1" applyFont="1" applyFill="1" applyBorder="1" applyAlignment="1">
      <alignment vertical="center"/>
    </xf>
    <xf numFmtId="0" fontId="5" fillId="0" borderId="0" xfId="5" applyFont="1" applyFill="1" applyBorder="1" applyAlignment="1">
      <alignment horizontal="center" vertical="center"/>
    </xf>
    <xf numFmtId="0" fontId="5" fillId="0" borderId="12" xfId="5" applyFont="1" applyFill="1" applyBorder="1" applyAlignment="1">
      <alignment horizontal="center" vertical="center"/>
    </xf>
    <xf numFmtId="0" fontId="5" fillId="0" borderId="6" xfId="5" applyFont="1" applyFill="1" applyBorder="1" applyAlignment="1">
      <alignment horizontal="center" vertical="center"/>
    </xf>
    <xf numFmtId="0" fontId="0" fillId="0" borderId="10" xfId="0" applyFill="1" applyBorder="1" applyAlignment="1">
      <alignment vertical="center"/>
    </xf>
    <xf numFmtId="0" fontId="6" fillId="0" borderId="9" xfId="5" applyFont="1" applyFill="1" applyBorder="1" applyAlignment="1">
      <alignment vertical="center"/>
    </xf>
    <xf numFmtId="0" fontId="5" fillId="0" borderId="9" xfId="5" applyFont="1" applyFill="1" applyBorder="1" applyAlignment="1">
      <alignment vertical="center"/>
    </xf>
    <xf numFmtId="0" fontId="0" fillId="0" borderId="9" xfId="0" applyFill="1" applyBorder="1" applyAlignment="1">
      <alignment vertical="center"/>
    </xf>
    <xf numFmtId="0" fontId="0" fillId="0" borderId="3" xfId="0" applyFill="1" applyBorder="1" applyAlignment="1">
      <alignment vertical="center"/>
    </xf>
    <xf numFmtId="0" fontId="5" fillId="0" borderId="0" xfId="5" applyFont="1" applyFill="1" applyBorder="1" applyAlignment="1">
      <alignment horizontal="right" vertical="center"/>
    </xf>
    <xf numFmtId="0" fontId="5" fillId="0" borderId="17" xfId="5" applyFont="1" applyFill="1" applyBorder="1" applyAlignment="1">
      <alignment horizontal="center" vertical="center" textRotation="255"/>
    </xf>
    <xf numFmtId="0" fontId="12" fillId="0" borderId="0" xfId="5" applyFont="1" applyFill="1" applyAlignment="1"/>
    <xf numFmtId="0" fontId="3" fillId="0" borderId="20" xfId="5" applyFill="1" applyBorder="1"/>
    <xf numFmtId="0" fontId="6" fillId="0" borderId="3" xfId="5" applyFont="1" applyFill="1" applyBorder="1" applyAlignment="1">
      <alignment vertical="center"/>
    </xf>
    <xf numFmtId="0" fontId="5" fillId="0" borderId="37" xfId="5" applyFont="1" applyFill="1" applyBorder="1" applyAlignment="1">
      <alignment horizontal="left" vertical="top" wrapText="1" shrinkToFit="1"/>
    </xf>
    <xf numFmtId="0" fontId="13" fillId="0" borderId="23" xfId="5" applyNumberFormat="1" applyFont="1" applyFill="1" applyBorder="1" applyAlignment="1"/>
    <xf numFmtId="0" fontId="13" fillId="0" borderId="23" xfId="5" applyFont="1" applyFill="1" applyBorder="1" applyAlignment="1">
      <alignment shrinkToFit="1"/>
    </xf>
    <xf numFmtId="0" fontId="3" fillId="0" borderId="23" xfId="5" applyFont="1" applyFill="1" applyBorder="1" applyAlignment="1">
      <alignment horizontal="center"/>
    </xf>
    <xf numFmtId="0" fontId="6" fillId="0" borderId="23" xfId="5" applyFont="1" applyFill="1" applyBorder="1" applyAlignment="1">
      <alignment horizontal="center"/>
    </xf>
    <xf numFmtId="0" fontId="5" fillId="0" borderId="22" xfId="5" applyFont="1" applyFill="1" applyBorder="1" applyAlignment="1">
      <alignment horizontal="left" vertical="top" wrapText="1" shrinkToFit="1"/>
    </xf>
    <xf numFmtId="0" fontId="5" fillId="0" borderId="3" xfId="5" applyFont="1" applyFill="1" applyBorder="1" applyAlignment="1">
      <alignment horizontal="center" vertical="center"/>
    </xf>
    <xf numFmtId="0" fontId="6" fillId="0" borderId="10" xfId="5" applyFont="1" applyFill="1" applyBorder="1" applyAlignment="1">
      <alignment vertical="center"/>
    </xf>
    <xf numFmtId="0" fontId="5" fillId="0" borderId="11" xfId="5" applyFont="1" applyFill="1" applyBorder="1" applyAlignment="1">
      <alignment vertical="center"/>
    </xf>
    <xf numFmtId="0" fontId="5" fillId="0" borderId="2" xfId="5" applyFont="1" applyFill="1" applyBorder="1" applyAlignment="1">
      <alignment horizontal="center" vertical="center"/>
    </xf>
    <xf numFmtId="0" fontId="7" fillId="0" borderId="3" xfId="5" applyFont="1" applyFill="1" applyBorder="1" applyAlignment="1">
      <alignment vertical="center"/>
    </xf>
    <xf numFmtId="0" fontId="15" fillId="0" borderId="0" xfId="0" applyFont="1" applyFill="1" applyBorder="1" applyAlignment="1">
      <alignment horizontal="center" vertical="center"/>
    </xf>
    <xf numFmtId="0" fontId="7" fillId="0" borderId="0" xfId="5" applyFont="1" applyFill="1" applyBorder="1" applyAlignment="1">
      <alignment vertical="center"/>
    </xf>
    <xf numFmtId="183" fontId="22" fillId="0" borderId="0" xfId="5" applyNumberFormat="1" applyFont="1" applyFill="1" applyBorder="1" applyAlignment="1">
      <alignment horizontal="right" vertical="center"/>
    </xf>
    <xf numFmtId="0" fontId="6" fillId="0" borderId="0" xfId="5" applyFont="1" applyFill="1"/>
    <xf numFmtId="0" fontId="6" fillId="0" borderId="0" xfId="6" applyFont="1" applyFill="1" applyAlignment="1">
      <alignment shrinkToFit="1"/>
    </xf>
    <xf numFmtId="0" fontId="5" fillId="0" borderId="0" xfId="6" applyFont="1" applyFill="1" applyAlignment="1">
      <alignment vertical="center"/>
    </xf>
    <xf numFmtId="0" fontId="6" fillId="0" borderId="0" xfId="6" applyFont="1" applyFill="1" applyAlignment="1">
      <alignment vertical="center" shrinkToFit="1"/>
    </xf>
    <xf numFmtId="0" fontId="6" fillId="0" borderId="0" xfId="6" applyFont="1" applyFill="1" applyAlignment="1">
      <alignment vertical="center"/>
    </xf>
    <xf numFmtId="0" fontId="6" fillId="0" borderId="0" xfId="6" applyFont="1" applyFill="1" applyBorder="1" applyAlignment="1">
      <alignment vertical="center"/>
    </xf>
    <xf numFmtId="0" fontId="6" fillId="0" borderId="10" xfId="6" applyFont="1" applyFill="1" applyBorder="1" applyAlignment="1">
      <alignment horizontal="left" vertical="center"/>
    </xf>
    <xf numFmtId="0" fontId="6" fillId="0" borderId="9" xfId="6" applyFont="1" applyFill="1" applyBorder="1" applyAlignment="1">
      <alignment horizontal="left" vertical="center"/>
    </xf>
    <xf numFmtId="0" fontId="3" fillId="0" borderId="0" xfId="6" applyFont="1" applyFill="1" applyBorder="1" applyAlignment="1">
      <alignment horizontal="right" vertical="center"/>
    </xf>
    <xf numFmtId="0" fontId="5" fillId="0" borderId="0" xfId="6" applyFont="1" applyFill="1" applyBorder="1" applyAlignment="1">
      <alignment horizontal="right" vertical="center"/>
    </xf>
    <xf numFmtId="38" fontId="7" fillId="0" borderId="3" xfId="1" applyFont="1" applyFill="1" applyBorder="1" applyAlignment="1">
      <alignment horizontal="right" vertical="center"/>
    </xf>
    <xf numFmtId="0" fontId="3" fillId="0" borderId="9" xfId="6" applyFont="1" applyFill="1" applyBorder="1" applyAlignment="1">
      <alignment horizontal="right" vertical="center"/>
    </xf>
    <xf numFmtId="0" fontId="5" fillId="0" borderId="9" xfId="6" applyFont="1" applyFill="1" applyBorder="1" applyAlignment="1">
      <alignment horizontal="right" vertical="center"/>
    </xf>
    <xf numFmtId="0" fontId="5" fillId="0" borderId="38" xfId="6" applyFont="1" applyFill="1" applyBorder="1" applyAlignment="1">
      <alignment vertical="center"/>
    </xf>
    <xf numFmtId="0" fontId="5" fillId="0" borderId="19" xfId="6" applyFont="1" applyFill="1" applyBorder="1" applyAlignment="1">
      <alignment vertical="center"/>
    </xf>
    <xf numFmtId="0" fontId="5" fillId="0" borderId="18" xfId="6" applyFont="1" applyFill="1" applyBorder="1" applyAlignment="1">
      <alignment horizontal="right" vertical="center"/>
    </xf>
    <xf numFmtId="0" fontId="6" fillId="0" borderId="40" xfId="6" applyFont="1" applyFill="1" applyBorder="1" applyAlignment="1">
      <alignment horizontal="left" vertical="center"/>
    </xf>
    <xf numFmtId="0" fontId="6" fillId="0" borderId="18" xfId="6" applyFont="1" applyFill="1" applyBorder="1" applyAlignment="1">
      <alignment horizontal="left" vertical="center"/>
    </xf>
    <xf numFmtId="0" fontId="5" fillId="0" borderId="7" xfId="6" applyFont="1" applyFill="1" applyBorder="1" applyAlignment="1">
      <alignment horizontal="right" vertical="center"/>
    </xf>
    <xf numFmtId="0" fontId="6" fillId="0" borderId="12" xfId="6" applyFont="1" applyFill="1" applyBorder="1" applyAlignment="1">
      <alignment horizontal="left" vertical="center"/>
    </xf>
    <xf numFmtId="0" fontId="6" fillId="0" borderId="7" xfId="6" applyFont="1" applyFill="1" applyBorder="1" applyAlignment="1">
      <alignment horizontal="left" vertical="center"/>
    </xf>
    <xf numFmtId="0" fontId="5" fillId="0" borderId="17" xfId="6" applyFont="1" applyFill="1" applyBorder="1" applyAlignment="1">
      <alignment horizontal="right" vertical="center"/>
    </xf>
    <xf numFmtId="0" fontId="5" fillId="0" borderId="43" xfId="6" applyFont="1" applyFill="1" applyBorder="1" applyAlignment="1">
      <alignment horizontal="right" vertical="center"/>
    </xf>
    <xf numFmtId="0" fontId="5" fillId="0" borderId="43" xfId="6" applyFont="1" applyFill="1" applyBorder="1" applyAlignment="1">
      <alignment vertical="center"/>
    </xf>
    <xf numFmtId="0" fontId="5" fillId="0" borderId="44" xfId="6" applyFont="1" applyFill="1" applyBorder="1" applyAlignment="1">
      <alignment vertical="center"/>
    </xf>
    <xf numFmtId="0" fontId="5" fillId="0" borderId="17" xfId="6" applyFont="1" applyFill="1" applyBorder="1" applyAlignment="1">
      <alignment vertical="center"/>
    </xf>
    <xf numFmtId="0" fontId="5" fillId="0" borderId="24" xfId="6" applyFont="1" applyFill="1" applyBorder="1" applyAlignment="1">
      <alignment vertical="center"/>
    </xf>
    <xf numFmtId="0" fontId="5" fillId="0" borderId="41" xfId="6" applyFont="1" applyFill="1" applyBorder="1" applyAlignment="1">
      <alignment vertical="center"/>
    </xf>
    <xf numFmtId="0" fontId="5" fillId="0" borderId="8" xfId="6" applyFont="1" applyFill="1" applyBorder="1" applyAlignment="1">
      <alignment vertical="center"/>
    </xf>
    <xf numFmtId="0" fontId="6" fillId="0" borderId="0" xfId="4" applyFont="1" applyFill="1" applyAlignment="1"/>
    <xf numFmtId="0" fontId="5" fillId="0" borderId="0" xfId="4" applyFont="1" applyFill="1" applyAlignment="1"/>
    <xf numFmtId="0" fontId="5" fillId="0" borderId="0" xfId="4" applyFont="1" applyFill="1" applyAlignment="1">
      <alignment vertical="center"/>
    </xf>
    <xf numFmtId="0" fontId="6" fillId="0" borderId="3" xfId="4" applyFont="1" applyFill="1" applyBorder="1" applyAlignment="1">
      <alignment horizontal="center" vertical="center"/>
    </xf>
    <xf numFmtId="38" fontId="7" fillId="0" borderId="38" xfId="1" applyFont="1" applyFill="1" applyBorder="1" applyAlignment="1">
      <alignment horizontal="right" vertical="center"/>
    </xf>
    <xf numFmtId="38" fontId="6" fillId="0" borderId="38" xfId="1" applyFont="1" applyFill="1" applyBorder="1" applyAlignment="1">
      <alignment horizontal="right" vertical="center"/>
    </xf>
    <xf numFmtId="0" fontId="5" fillId="0" borderId="42" xfId="6" applyFont="1" applyFill="1" applyBorder="1" applyAlignment="1">
      <alignment vertical="center"/>
    </xf>
    <xf numFmtId="0" fontId="6" fillId="0" borderId="0" xfId="0" applyFont="1" applyFill="1" applyAlignment="1"/>
    <xf numFmtId="0" fontId="5" fillId="0" borderId="0" xfId="0" applyFont="1" applyFill="1" applyAlignment="1"/>
    <xf numFmtId="0" fontId="5" fillId="0" borderId="0" xfId="0" applyFont="1" applyFill="1" applyAlignment="1">
      <alignment vertical="center"/>
    </xf>
    <xf numFmtId="0" fontId="6" fillId="0" borderId="16" xfId="4" applyFont="1" applyFill="1" applyBorder="1" applyAlignment="1">
      <alignment horizontal="center" vertical="center"/>
    </xf>
    <xf numFmtId="0" fontId="20" fillId="0" borderId="0" xfId="6" applyFont="1" applyFill="1" applyAlignment="1">
      <alignment vertical="center"/>
    </xf>
    <xf numFmtId="0" fontId="18" fillId="0" borderId="0" xfId="6" applyFont="1" applyFill="1" applyAlignment="1">
      <alignment vertical="center" shrinkToFit="1"/>
    </xf>
    <xf numFmtId="0" fontId="3" fillId="0" borderId="0" xfId="6" applyFont="1" applyFill="1" applyAlignment="1">
      <alignment vertical="center" shrinkToFit="1"/>
    </xf>
    <xf numFmtId="177" fontId="3" fillId="0" borderId="0" xfId="6" applyNumberFormat="1" applyFont="1" applyFill="1" applyAlignment="1">
      <alignment vertical="center" shrinkToFit="1"/>
    </xf>
    <xf numFmtId="0" fontId="12" fillId="0" borderId="0" xfId="4" applyFont="1" applyFill="1" applyBorder="1" applyAlignment="1">
      <alignment vertical="center"/>
    </xf>
    <xf numFmtId="0" fontId="12" fillId="0" borderId="0" xfId="4" applyFont="1" applyFill="1" applyBorder="1" applyAlignment="1">
      <alignment horizontal="center" vertical="center"/>
    </xf>
    <xf numFmtId="0" fontId="6" fillId="0" borderId="0" xfId="4" applyFont="1" applyFill="1" applyBorder="1" applyAlignment="1">
      <alignment horizontal="center" vertical="center"/>
    </xf>
    <xf numFmtId="49" fontId="6" fillId="0" borderId="0" xfId="4" applyNumberFormat="1" applyFont="1" applyFill="1" applyAlignment="1"/>
    <xf numFmtId="0" fontId="5" fillId="0" borderId="46" xfId="4" applyFont="1" applyFill="1" applyBorder="1" applyAlignment="1">
      <alignment vertical="center"/>
    </xf>
    <xf numFmtId="0" fontId="5" fillId="0" borderId="43" xfId="4" applyFont="1" applyFill="1" applyBorder="1" applyAlignment="1">
      <alignment vertical="center"/>
    </xf>
    <xf numFmtId="0" fontId="5" fillId="0" borderId="37" xfId="4" applyFont="1" applyFill="1" applyBorder="1" applyAlignment="1">
      <alignment vertical="center"/>
    </xf>
    <xf numFmtId="0" fontId="3" fillId="0" borderId="0" xfId="4" applyFill="1" applyAlignment="1">
      <alignment vertical="center"/>
    </xf>
    <xf numFmtId="0" fontId="6" fillId="0" borderId="7" xfId="4" applyFont="1" applyFill="1" applyBorder="1" applyAlignment="1"/>
    <xf numFmtId="0" fontId="5" fillId="0" borderId="36" xfId="4" applyFont="1" applyFill="1" applyBorder="1" applyAlignment="1">
      <alignment horizontal="center" vertical="center"/>
    </xf>
    <xf numFmtId="0" fontId="5" fillId="0" borderId="9" xfId="4" applyFont="1" applyFill="1" applyBorder="1" applyAlignment="1">
      <alignment horizontal="center" vertical="center"/>
    </xf>
    <xf numFmtId="0" fontId="5" fillId="0" borderId="3" xfId="4" applyFont="1" applyFill="1" applyBorder="1" applyAlignment="1">
      <alignment horizontal="center" vertical="center"/>
    </xf>
    <xf numFmtId="0" fontId="5" fillId="0" borderId="2" xfId="4" applyFont="1" applyFill="1" applyBorder="1" applyAlignment="1">
      <alignment vertical="center"/>
    </xf>
    <xf numFmtId="0" fontId="5" fillId="0" borderId="36" xfId="4" applyFont="1" applyFill="1" applyBorder="1" applyAlignment="1">
      <alignment vertical="center"/>
    </xf>
    <xf numFmtId="0" fontId="5" fillId="0" borderId="44" xfId="4" applyFont="1" applyFill="1" applyBorder="1" applyAlignment="1">
      <alignment vertical="center"/>
    </xf>
    <xf numFmtId="38" fontId="7" fillId="0" borderId="36" xfId="1" applyFont="1" applyFill="1" applyBorder="1" applyAlignment="1">
      <alignment horizontal="center" vertical="center"/>
    </xf>
    <xf numFmtId="0" fontId="6" fillId="0" borderId="0" xfId="4" applyFont="1" applyFill="1" applyAlignment="1">
      <alignment vertical="center"/>
    </xf>
    <xf numFmtId="0" fontId="7" fillId="0" borderId="3" xfId="4" applyFont="1" applyFill="1" applyBorder="1" applyAlignment="1">
      <alignment horizontal="center" vertical="center"/>
    </xf>
    <xf numFmtId="0" fontId="5" fillId="0" borderId="0" xfId="4" applyFont="1" applyFill="1" applyBorder="1" applyAlignment="1">
      <alignment horizontal="center" vertical="center"/>
    </xf>
    <xf numFmtId="0" fontId="6" fillId="0" borderId="11" xfId="4" applyFont="1" applyFill="1" applyBorder="1" applyAlignment="1">
      <alignment horizontal="center" vertical="center"/>
    </xf>
    <xf numFmtId="0" fontId="3" fillId="0" borderId="3" xfId="4" applyFill="1" applyBorder="1" applyAlignment="1"/>
    <xf numFmtId="0" fontId="7" fillId="0" borderId="0" xfId="4" applyFont="1" applyFill="1" applyBorder="1" applyAlignment="1">
      <alignment vertical="center"/>
    </xf>
    <xf numFmtId="0" fontId="5" fillId="0" borderId="0" xfId="4" applyFont="1" applyFill="1" applyAlignment="1">
      <alignment horizontal="center" vertical="center"/>
    </xf>
    <xf numFmtId="0" fontId="5" fillId="0" borderId="0" xfId="4" applyFont="1" applyFill="1" applyBorder="1" applyAlignment="1">
      <alignment vertical="center"/>
    </xf>
    <xf numFmtId="0" fontId="5" fillId="0" borderId="17" xfId="4" applyFont="1" applyFill="1" applyBorder="1" applyAlignment="1">
      <alignment horizontal="center" vertical="center"/>
    </xf>
    <xf numFmtId="0" fontId="6" fillId="0" borderId="0" xfId="4" applyFont="1" applyFill="1" applyBorder="1" applyAlignment="1"/>
    <xf numFmtId="49" fontId="6" fillId="0" borderId="0" xfId="4" applyNumberFormat="1" applyFont="1" applyFill="1" applyBorder="1" applyAlignment="1"/>
    <xf numFmtId="0" fontId="5" fillId="0" borderId="0" xfId="4" applyFont="1" applyFill="1" applyBorder="1" applyAlignment="1"/>
    <xf numFmtId="0" fontId="5" fillId="0" borderId="7" xfId="4" applyFont="1" applyFill="1" applyBorder="1" applyAlignment="1"/>
    <xf numFmtId="0" fontId="5" fillId="0" borderId="0" xfId="4" applyFont="1" applyFill="1" applyBorder="1" applyAlignment="1">
      <alignment horizontal="center"/>
    </xf>
    <xf numFmtId="0" fontId="3" fillId="0" borderId="0" xfId="4" applyFill="1" applyAlignment="1"/>
    <xf numFmtId="38" fontId="5" fillId="0" borderId="38" xfId="1" applyFont="1" applyFill="1" applyBorder="1" applyAlignment="1">
      <alignment horizontal="right" vertical="center"/>
    </xf>
    <xf numFmtId="38" fontId="5" fillId="0" borderId="3" xfId="1" applyFont="1" applyFill="1" applyBorder="1" applyAlignment="1">
      <alignment horizontal="right" vertical="center"/>
    </xf>
    <xf numFmtId="0" fontId="5" fillId="0" borderId="11" xfId="4" applyFont="1" applyFill="1" applyBorder="1" applyAlignment="1">
      <alignment vertical="center"/>
    </xf>
    <xf numFmtId="38" fontId="6" fillId="0" borderId="42" xfId="1" applyFont="1" applyFill="1" applyBorder="1" applyAlignment="1">
      <alignment horizontal="right" vertical="center"/>
    </xf>
    <xf numFmtId="0" fontId="6" fillId="0" borderId="3" xfId="4" applyFont="1" applyFill="1" applyBorder="1" applyAlignment="1">
      <alignment horizontal="right" vertical="center"/>
    </xf>
    <xf numFmtId="0" fontId="6" fillId="0" borderId="38" xfId="4" applyFont="1" applyFill="1" applyBorder="1" applyAlignment="1">
      <alignment horizontal="right" vertical="center"/>
    </xf>
    <xf numFmtId="38" fontId="6" fillId="0" borderId="3" xfId="4" applyNumberFormat="1" applyFont="1" applyFill="1" applyBorder="1" applyAlignment="1">
      <alignment horizontal="right" vertical="center"/>
    </xf>
    <xf numFmtId="0" fontId="7" fillId="0" borderId="42" xfId="4" applyFont="1" applyFill="1" applyBorder="1" applyAlignment="1">
      <alignment horizontal="center" vertical="center"/>
    </xf>
    <xf numFmtId="0" fontId="7" fillId="0" borderId="8" xfId="4" applyFont="1" applyFill="1" applyBorder="1" applyAlignment="1">
      <alignment horizontal="center" vertical="center"/>
    </xf>
    <xf numFmtId="49" fontId="5" fillId="0" borderId="0" xfId="4" applyNumberFormat="1" applyFont="1" applyFill="1" applyAlignment="1">
      <alignment vertical="center"/>
    </xf>
    <xf numFmtId="0" fontId="7" fillId="0" borderId="19" xfId="4" applyFont="1" applyFill="1" applyBorder="1" applyAlignment="1">
      <alignment horizontal="center" vertical="center"/>
    </xf>
    <xf numFmtId="0" fontId="7" fillId="0" borderId="17" xfId="4" applyFont="1" applyFill="1" applyBorder="1" applyAlignment="1">
      <alignment horizontal="center" vertical="center"/>
    </xf>
    <xf numFmtId="0" fontId="3" fillId="0" borderId="11" xfId="4" applyFill="1" applyBorder="1" applyAlignment="1">
      <alignment vertical="center"/>
    </xf>
    <xf numFmtId="0" fontId="5" fillId="0" borderId="38" xfId="4" applyFont="1" applyFill="1" applyBorder="1" applyAlignment="1">
      <alignment vertical="center"/>
    </xf>
    <xf numFmtId="0" fontId="5" fillId="0" borderId="19" xfId="4" applyFont="1" applyFill="1" applyBorder="1" applyAlignment="1">
      <alignment vertical="center"/>
    </xf>
    <xf numFmtId="0" fontId="7" fillId="0" borderId="38" xfId="4" applyFont="1" applyFill="1" applyBorder="1" applyAlignment="1">
      <alignment horizontal="center" vertical="center"/>
    </xf>
    <xf numFmtId="0" fontId="5" fillId="0" borderId="42" xfId="4" applyFont="1" applyFill="1" applyBorder="1" applyAlignment="1">
      <alignment vertical="center"/>
    </xf>
    <xf numFmtId="0" fontId="7" fillId="0" borderId="44" xfId="4" applyFont="1" applyFill="1" applyBorder="1" applyAlignment="1">
      <alignment horizontal="center" vertical="center"/>
    </xf>
    <xf numFmtId="0" fontId="5" fillId="0" borderId="15" xfId="4" applyFont="1" applyFill="1" applyBorder="1" applyAlignment="1">
      <alignment horizontal="center" vertical="center"/>
    </xf>
    <xf numFmtId="0" fontId="19" fillId="0" borderId="0" xfId="4" applyFont="1" applyFill="1" applyBorder="1" applyAlignment="1">
      <alignment horizontal="left" vertical="top"/>
    </xf>
    <xf numFmtId="49" fontId="7" fillId="0" borderId="0" xfId="4" applyNumberFormat="1" applyFont="1" applyFill="1" applyBorder="1" applyAlignment="1">
      <alignment vertical="center"/>
    </xf>
    <xf numFmtId="0" fontId="3" fillId="0" borderId="0" xfId="4" applyFill="1" applyBorder="1" applyAlignment="1">
      <alignment vertical="center"/>
    </xf>
    <xf numFmtId="38" fontId="6" fillId="0" borderId="44" xfId="1" applyFont="1" applyFill="1" applyBorder="1" applyAlignment="1">
      <alignment horizontal="right" vertical="center"/>
    </xf>
    <xf numFmtId="49" fontId="5" fillId="0" borderId="0" xfId="4" applyNumberFormat="1" applyFont="1" applyFill="1" applyBorder="1" applyAlignment="1">
      <alignment vertical="center"/>
    </xf>
    <xf numFmtId="0" fontId="7" fillId="0" borderId="0" xfId="4" applyFont="1" applyFill="1" applyBorder="1" applyAlignment="1">
      <alignment horizontal="center" vertical="center"/>
    </xf>
    <xf numFmtId="179" fontId="11" fillId="0" borderId="0" xfId="5" applyNumberFormat="1" applyFont="1" applyFill="1" applyAlignment="1">
      <alignment horizontal="center" vertical="center"/>
    </xf>
    <xf numFmtId="0" fontId="3" fillId="0" borderId="0" xfId="5" applyFill="1" applyAlignment="1">
      <alignment vertical="center"/>
    </xf>
    <xf numFmtId="38" fontId="6" fillId="0" borderId="0" xfId="1" applyFont="1" applyFill="1" applyAlignment="1">
      <alignment vertical="center"/>
    </xf>
    <xf numFmtId="0" fontId="13" fillId="0" borderId="0" xfId="5" applyFont="1" applyFill="1" applyAlignment="1">
      <alignment vertical="center"/>
    </xf>
    <xf numFmtId="38" fontId="13" fillId="0" borderId="0" xfId="1" applyFont="1" applyFill="1" applyAlignment="1">
      <alignment vertical="center"/>
    </xf>
    <xf numFmtId="0" fontId="13" fillId="0" borderId="0" xfId="5" applyFont="1" applyFill="1" applyAlignment="1"/>
    <xf numFmtId="0" fontId="13" fillId="0" borderId="7" xfId="5" applyFont="1" applyFill="1" applyBorder="1" applyAlignment="1"/>
    <xf numFmtId="0" fontId="14" fillId="0" borderId="0" xfId="5" applyFont="1" applyFill="1" applyAlignment="1">
      <alignment vertical="center"/>
    </xf>
    <xf numFmtId="0" fontId="13" fillId="0" borderId="31" xfId="5" applyFont="1" applyFill="1" applyBorder="1" applyAlignment="1">
      <alignment vertical="center"/>
    </xf>
    <xf numFmtId="49" fontId="13" fillId="0" borderId="31" xfId="5" applyNumberFormat="1" applyFont="1" applyFill="1" applyBorder="1" applyAlignment="1">
      <alignment horizontal="center" vertical="center"/>
    </xf>
    <xf numFmtId="0" fontId="37" fillId="0" borderId="0" xfId="5" applyFont="1" applyFill="1" applyAlignment="1">
      <alignment horizontal="center" vertical="center"/>
    </xf>
    <xf numFmtId="0" fontId="37" fillId="0" borderId="0" xfId="5" applyFont="1" applyFill="1" applyAlignment="1">
      <alignment vertical="center"/>
    </xf>
    <xf numFmtId="3" fontId="37" fillId="0" borderId="0" xfId="5" applyNumberFormat="1" applyFont="1" applyFill="1" applyAlignment="1">
      <alignment vertical="center"/>
    </xf>
    <xf numFmtId="0" fontId="13" fillId="0" borderId="33" xfId="5" applyFont="1" applyFill="1" applyBorder="1" applyAlignment="1">
      <alignment horizontal="center" vertical="center"/>
    </xf>
    <xf numFmtId="3" fontId="13" fillId="0" borderId="0" xfId="5" applyNumberFormat="1" applyFont="1" applyFill="1" applyAlignment="1">
      <alignment vertical="center"/>
    </xf>
    <xf numFmtId="3" fontId="13" fillId="0" borderId="0" xfId="5" applyNumberFormat="1" applyFont="1" applyFill="1" applyAlignment="1">
      <alignment horizontal="distributed" vertical="center" justifyLastLine="1"/>
    </xf>
    <xf numFmtId="0" fontId="13" fillId="0" borderId="0" xfId="5" applyFont="1" applyFill="1" applyAlignment="1">
      <alignment horizontal="center"/>
    </xf>
    <xf numFmtId="38" fontId="13" fillId="0" borderId="0" xfId="1" applyFont="1" applyFill="1" applyAlignment="1"/>
    <xf numFmtId="3" fontId="13" fillId="0" borderId="0" xfId="5" applyNumberFormat="1" applyFont="1" applyFill="1" applyAlignment="1"/>
    <xf numFmtId="3" fontId="13" fillId="0" borderId="0" xfId="5" applyNumberFormat="1" applyFont="1" applyFill="1" applyBorder="1" applyAlignment="1"/>
    <xf numFmtId="3" fontId="13" fillId="0" borderId="0" xfId="5" applyNumberFormat="1" applyFont="1" applyFill="1" applyAlignment="1">
      <alignment horizontal="distributed"/>
    </xf>
    <xf numFmtId="0" fontId="37" fillId="0" borderId="0" xfId="5" applyFont="1" applyFill="1" applyAlignment="1"/>
    <xf numFmtId="0" fontId="13" fillId="0" borderId="0" xfId="5" applyFont="1" applyFill="1"/>
    <xf numFmtId="3" fontId="13" fillId="0" borderId="0" xfId="5" applyNumberFormat="1" applyFont="1" applyFill="1"/>
    <xf numFmtId="3" fontId="13" fillId="0" borderId="0" xfId="5" applyNumberFormat="1" applyFont="1" applyFill="1" applyBorder="1" applyAlignment="1">
      <alignment vertical="center"/>
    </xf>
    <xf numFmtId="3" fontId="13" fillId="0" borderId="0" xfId="5" applyNumberFormat="1" applyFont="1" applyFill="1" applyAlignment="1">
      <alignment horizontal="distributed" justifyLastLine="1"/>
    </xf>
    <xf numFmtId="0" fontId="14" fillId="0" borderId="0" xfId="5" applyFont="1" applyFill="1" applyBorder="1" applyAlignment="1">
      <alignment horizontal="distributed" vertical="center" justifyLastLine="1"/>
    </xf>
    <xf numFmtId="38" fontId="13" fillId="0" borderId="0" xfId="1" applyFont="1" applyFill="1" applyBorder="1" applyAlignment="1">
      <alignment horizontal="right" vertical="center" shrinkToFit="1"/>
    </xf>
    <xf numFmtId="3" fontId="13" fillId="0" borderId="0" xfId="5" applyNumberFormat="1" applyFont="1" applyFill="1" applyBorder="1" applyAlignment="1">
      <alignment horizontal="right" vertical="center"/>
    </xf>
    <xf numFmtId="0" fontId="17" fillId="0" borderId="0" xfId="5" applyFont="1" applyFill="1" applyAlignment="1">
      <alignment vertical="center"/>
    </xf>
    <xf numFmtId="38" fontId="13" fillId="0" borderId="0" xfId="1" applyFont="1" applyFill="1"/>
    <xf numFmtId="38" fontId="3" fillId="0" borderId="0" xfId="1" applyFont="1" applyFill="1"/>
    <xf numFmtId="3" fontId="3" fillId="0" borderId="0" xfId="5" applyNumberFormat="1" applyFill="1"/>
    <xf numFmtId="0" fontId="38" fillId="0" borderId="0" xfId="5" applyFont="1" applyFill="1"/>
    <xf numFmtId="38" fontId="5" fillId="4" borderId="3" xfId="1" applyFont="1" applyFill="1" applyBorder="1" applyAlignment="1">
      <alignment vertical="center"/>
    </xf>
    <xf numFmtId="0" fontId="5" fillId="4" borderId="3" xfId="5" applyFont="1" applyFill="1" applyBorder="1" applyAlignment="1">
      <alignment vertical="center"/>
    </xf>
    <xf numFmtId="38" fontId="5" fillId="4" borderId="4" xfId="1" applyFont="1" applyFill="1" applyBorder="1" applyAlignment="1">
      <alignment vertical="center"/>
    </xf>
    <xf numFmtId="0" fontId="5" fillId="4" borderId="5" xfId="5" applyFont="1" applyFill="1" applyBorder="1" applyAlignment="1">
      <alignment vertical="center"/>
    </xf>
    <xf numFmtId="0" fontId="5" fillId="4" borderId="1" xfId="5" applyFont="1" applyFill="1" applyBorder="1" applyAlignment="1">
      <alignment vertical="center"/>
    </xf>
    <xf numFmtId="38" fontId="5" fillId="4" borderId="3" xfId="1" applyFont="1" applyFill="1" applyBorder="1" applyAlignment="1">
      <alignment horizontal="center" vertical="center"/>
    </xf>
    <xf numFmtId="38" fontId="5" fillId="4" borderId="4" xfId="1" applyFont="1" applyFill="1" applyBorder="1" applyAlignment="1">
      <alignment horizontal="center" vertical="center"/>
    </xf>
    <xf numFmtId="0" fontId="7" fillId="4" borderId="19" xfId="6" applyFont="1" applyFill="1" applyBorder="1" applyAlignment="1">
      <alignment horizontal="center" vertical="center"/>
    </xf>
    <xf numFmtId="0" fontId="5" fillId="4" borderId="38" xfId="6" applyFont="1" applyFill="1" applyBorder="1" applyAlignment="1">
      <alignment vertical="center"/>
    </xf>
    <xf numFmtId="0" fontId="5" fillId="4" borderId="39" xfId="6" applyFont="1" applyFill="1" applyBorder="1" applyAlignment="1">
      <alignment vertical="center"/>
    </xf>
    <xf numFmtId="0" fontId="5" fillId="4" borderId="2" xfId="6" applyFont="1" applyFill="1" applyBorder="1" applyAlignment="1">
      <alignment vertical="center"/>
    </xf>
    <xf numFmtId="0" fontId="5" fillId="4" borderId="3" xfId="6" applyFont="1" applyFill="1" applyBorder="1" applyAlignment="1">
      <alignment vertical="center"/>
    </xf>
    <xf numFmtId="0" fontId="5" fillId="4" borderId="14" xfId="6" applyFont="1" applyFill="1" applyBorder="1" applyAlignment="1">
      <alignment vertical="center"/>
    </xf>
    <xf numFmtId="0" fontId="5" fillId="4" borderId="5" xfId="6" applyFont="1" applyFill="1" applyBorder="1" applyAlignment="1">
      <alignment horizontal="right" vertical="center"/>
    </xf>
    <xf numFmtId="0" fontId="3" fillId="4" borderId="5" xfId="6" applyFont="1" applyFill="1" applyBorder="1" applyAlignment="1">
      <alignment horizontal="right" vertical="center"/>
    </xf>
    <xf numFmtId="0" fontId="5" fillId="4" borderId="19" xfId="6" applyFont="1" applyFill="1" applyBorder="1" applyAlignment="1">
      <alignment vertical="center"/>
    </xf>
    <xf numFmtId="0" fontId="7" fillId="4" borderId="1" xfId="6" applyFont="1" applyFill="1" applyBorder="1" applyAlignment="1">
      <alignment horizontal="center" vertical="center"/>
    </xf>
    <xf numFmtId="0" fontId="5" fillId="4" borderId="0" xfId="6" applyFont="1" applyFill="1" applyBorder="1" applyAlignment="1">
      <alignment horizontal="right" vertical="center"/>
    </xf>
    <xf numFmtId="0" fontId="5" fillId="4" borderId="23" xfId="6" applyFont="1" applyFill="1" applyBorder="1" applyAlignment="1">
      <alignment horizontal="right" vertical="center"/>
    </xf>
    <xf numFmtId="0" fontId="5" fillId="4" borderId="15" xfId="6" applyFont="1" applyFill="1" applyBorder="1" applyAlignment="1">
      <alignment vertical="center"/>
    </xf>
    <xf numFmtId="0" fontId="5" fillId="4" borderId="44" xfId="6" applyFont="1" applyFill="1" applyBorder="1" applyAlignment="1">
      <alignment vertical="center"/>
    </xf>
    <xf numFmtId="0" fontId="7" fillId="4" borderId="22" xfId="6" applyFont="1" applyFill="1" applyBorder="1" applyAlignment="1">
      <alignment horizontal="center" vertical="center"/>
    </xf>
    <xf numFmtId="0" fontId="5" fillId="4" borderId="41" xfId="6" applyFont="1" applyFill="1" applyBorder="1" applyAlignment="1">
      <alignment vertical="center"/>
    </xf>
    <xf numFmtId="0" fontId="5" fillId="4" borderId="9" xfId="6" applyFont="1" applyFill="1" applyBorder="1" applyAlignment="1">
      <alignment vertical="center"/>
    </xf>
    <xf numFmtId="0" fontId="5" fillId="4" borderId="0" xfId="6" applyFont="1" applyFill="1" applyBorder="1" applyAlignment="1">
      <alignment vertical="center"/>
    </xf>
    <xf numFmtId="0" fontId="5" fillId="4" borderId="4" xfId="6" applyFont="1" applyFill="1" applyBorder="1" applyAlignment="1">
      <alignment horizontal="right" vertical="center"/>
    </xf>
    <xf numFmtId="0" fontId="5" fillId="4" borderId="19" xfId="6" applyFont="1" applyFill="1" applyBorder="1" applyAlignment="1">
      <alignment horizontal="center" vertical="center"/>
    </xf>
    <xf numFmtId="0" fontId="5" fillId="4" borderId="38" xfId="6" applyFont="1" applyFill="1" applyBorder="1" applyAlignment="1">
      <alignment horizontal="center" vertical="center"/>
    </xf>
    <xf numFmtId="0" fontId="5" fillId="4" borderId="9" xfId="6" applyFont="1" applyFill="1" applyBorder="1" applyAlignment="1">
      <alignment horizontal="right" vertical="center"/>
    </xf>
    <xf numFmtId="0" fontId="5" fillId="4" borderId="2" xfId="6" applyFont="1" applyFill="1" applyBorder="1" applyAlignment="1">
      <alignment horizontal="right" vertical="center"/>
    </xf>
    <xf numFmtId="0" fontId="5" fillId="4" borderId="3" xfId="6" applyFont="1" applyFill="1" applyBorder="1" applyAlignment="1">
      <alignment horizontal="right" vertical="center"/>
    </xf>
    <xf numFmtId="0" fontId="5" fillId="4" borderId="14" xfId="6" applyFont="1" applyFill="1" applyBorder="1" applyAlignment="1">
      <alignment horizontal="right" vertical="center"/>
    </xf>
    <xf numFmtId="0" fontId="5" fillId="4" borderId="6" xfId="6" applyFont="1" applyFill="1" applyBorder="1" applyAlignment="1">
      <alignment horizontal="right" vertical="center"/>
    </xf>
    <xf numFmtId="0" fontId="5" fillId="4" borderId="39" xfId="6" applyFont="1" applyFill="1" applyBorder="1" applyAlignment="1">
      <alignment horizontal="center" vertical="center"/>
    </xf>
    <xf numFmtId="0" fontId="5" fillId="4" borderId="8" xfId="6" applyFont="1" applyFill="1" applyBorder="1" applyAlignment="1">
      <alignment horizontal="right" vertical="center"/>
    </xf>
    <xf numFmtId="0" fontId="5" fillId="4" borderId="41" xfId="6" applyFont="1" applyFill="1" applyBorder="1" applyAlignment="1">
      <alignment horizontal="center" vertical="center"/>
    </xf>
    <xf numFmtId="0" fontId="5" fillId="4" borderId="42" xfId="6" applyFont="1" applyFill="1" applyBorder="1" applyAlignment="1">
      <alignment horizontal="center" vertical="center"/>
    </xf>
    <xf numFmtId="0" fontId="7" fillId="4" borderId="13" xfId="6" applyFont="1" applyFill="1" applyBorder="1" applyAlignment="1">
      <alignment horizontal="center" vertical="center"/>
    </xf>
    <xf numFmtId="0" fontId="5" fillId="4" borderId="17" xfId="6" applyFont="1" applyFill="1" applyBorder="1" applyAlignment="1">
      <alignment horizontal="right" vertical="center"/>
    </xf>
    <xf numFmtId="0" fontId="7" fillId="4" borderId="42" xfId="6" applyFont="1" applyFill="1" applyBorder="1" applyAlignment="1">
      <alignment horizontal="center" vertical="center"/>
    </xf>
    <xf numFmtId="0" fontId="7" fillId="4" borderId="38" xfId="6" applyFont="1" applyFill="1" applyBorder="1" applyAlignment="1">
      <alignment horizontal="center" vertical="center"/>
    </xf>
    <xf numFmtId="38" fontId="7" fillId="4" borderId="45" xfId="1" applyFont="1" applyFill="1" applyBorder="1" applyAlignment="1">
      <alignment vertical="center"/>
    </xf>
    <xf numFmtId="38" fontId="7" fillId="4" borderId="1" xfId="1" applyFont="1" applyFill="1" applyBorder="1" applyAlignment="1">
      <alignment horizontal="center" vertical="center"/>
    </xf>
    <xf numFmtId="38" fontId="6" fillId="4" borderId="5" xfId="1" applyFont="1" applyFill="1" applyBorder="1" applyAlignment="1">
      <alignment horizontal="right" vertical="center"/>
    </xf>
    <xf numFmtId="49" fontId="7" fillId="4" borderId="45" xfId="1" applyNumberFormat="1" applyFont="1" applyFill="1" applyBorder="1" applyAlignment="1">
      <alignment vertical="center"/>
    </xf>
    <xf numFmtId="0" fontId="5" fillId="4" borderId="45" xfId="4" applyFont="1" applyFill="1" applyBorder="1" applyAlignment="1">
      <alignment vertical="center"/>
    </xf>
    <xf numFmtId="38" fontId="6" fillId="4" borderId="38" xfId="1" applyFont="1" applyFill="1" applyBorder="1" applyAlignment="1">
      <alignment horizontal="right" vertical="center"/>
    </xf>
    <xf numFmtId="49" fontId="7" fillId="4" borderId="45" xfId="4" applyNumberFormat="1" applyFont="1" applyFill="1" applyBorder="1" applyAlignment="1">
      <alignment horizontal="center" vertical="center"/>
    </xf>
    <xf numFmtId="49" fontId="7" fillId="4" borderId="5" xfId="4" applyNumberFormat="1" applyFont="1" applyFill="1" applyBorder="1" applyAlignment="1">
      <alignment horizontal="center" vertical="center"/>
    </xf>
    <xf numFmtId="0" fontId="6" fillId="4" borderId="1" xfId="0" applyFont="1" applyFill="1" applyBorder="1" applyAlignment="1">
      <alignment horizontal="right" vertical="center"/>
    </xf>
    <xf numFmtId="185" fontId="6" fillId="4" borderId="1" xfId="0" applyNumberFormat="1" applyFont="1" applyFill="1" applyBorder="1" applyAlignment="1">
      <alignment vertical="center" shrinkToFit="1"/>
    </xf>
    <xf numFmtId="0" fontId="7" fillId="4" borderId="1" xfId="4" applyFont="1" applyFill="1" applyBorder="1" applyAlignment="1">
      <alignment horizontal="center" vertical="center"/>
    </xf>
    <xf numFmtId="0" fontId="5" fillId="4" borderId="5" xfId="4" applyFont="1" applyFill="1" applyBorder="1" applyAlignment="1">
      <alignment horizontal="center" vertical="center"/>
    </xf>
    <xf numFmtId="0" fontId="3" fillId="4" borderId="5" xfId="4" applyFill="1" applyBorder="1" applyAlignment="1">
      <alignment vertical="center"/>
    </xf>
    <xf numFmtId="49" fontId="5" fillId="4" borderId="45" xfId="4" applyNumberFormat="1" applyFont="1" applyFill="1" applyBorder="1" applyAlignment="1">
      <alignment horizontal="center" vertical="center"/>
    </xf>
    <xf numFmtId="0" fontId="5" fillId="4" borderId="1" xfId="4" applyFont="1" applyFill="1" applyBorder="1" applyAlignment="1">
      <alignment vertical="center"/>
    </xf>
    <xf numFmtId="38" fontId="6" fillId="4" borderId="1" xfId="1" applyFont="1" applyFill="1" applyBorder="1" applyAlignment="1">
      <alignment horizontal="right" vertical="center"/>
    </xf>
    <xf numFmtId="0" fontId="7" fillId="4" borderId="22" xfId="4" applyFont="1" applyFill="1" applyBorder="1" applyAlignment="1">
      <alignment horizontal="center" vertical="center"/>
    </xf>
    <xf numFmtId="0" fontId="7" fillId="4" borderId="5" xfId="4" applyFont="1" applyFill="1" applyBorder="1" applyAlignment="1">
      <alignment horizontal="center" vertical="center"/>
    </xf>
    <xf numFmtId="49" fontId="7" fillId="4" borderId="37" xfId="1" applyNumberFormat="1" applyFont="1" applyFill="1" applyBorder="1" applyAlignment="1">
      <alignment horizontal="right" vertical="center"/>
    </xf>
    <xf numFmtId="0" fontId="5" fillId="4" borderId="23" xfId="4" applyFont="1" applyFill="1" applyBorder="1" applyAlignment="1">
      <alignment horizontal="center" vertical="center"/>
    </xf>
    <xf numFmtId="180" fontId="7" fillId="4" borderId="5" xfId="4" applyNumberFormat="1" applyFont="1" applyFill="1" applyBorder="1" applyAlignment="1">
      <alignment horizontal="center" vertical="center"/>
    </xf>
    <xf numFmtId="180" fontId="7" fillId="4" borderId="1" xfId="4" applyNumberFormat="1" applyFont="1" applyFill="1" applyBorder="1" applyAlignment="1">
      <alignment horizontal="center" vertical="center"/>
    </xf>
    <xf numFmtId="180" fontId="7" fillId="4" borderId="4" xfId="4" applyNumberFormat="1" applyFont="1" applyFill="1" applyBorder="1" applyAlignment="1">
      <alignment horizontal="center" vertical="center"/>
    </xf>
    <xf numFmtId="180" fontId="7" fillId="4" borderId="20" xfId="4" applyNumberFormat="1" applyFont="1" applyFill="1" applyBorder="1" applyAlignment="1">
      <alignment horizontal="right" vertical="center"/>
    </xf>
    <xf numFmtId="0" fontId="3" fillId="4" borderId="20" xfId="4" applyFill="1" applyBorder="1" applyAlignment="1">
      <alignment vertical="center"/>
    </xf>
    <xf numFmtId="180" fontId="7" fillId="4" borderId="13" xfId="4" applyNumberFormat="1" applyFont="1" applyFill="1" applyBorder="1" applyAlignment="1">
      <alignment horizontal="right" vertical="center"/>
    </xf>
    <xf numFmtId="180" fontId="7" fillId="4" borderId="21" xfId="4" applyNumberFormat="1" applyFont="1" applyFill="1" applyBorder="1" applyAlignment="1">
      <alignment horizontal="right" vertical="center"/>
    </xf>
    <xf numFmtId="38" fontId="6" fillId="4" borderId="23" xfId="1" applyFont="1" applyFill="1" applyBorder="1" applyAlignment="1">
      <alignment horizontal="right" vertical="center"/>
    </xf>
    <xf numFmtId="38" fontId="6" fillId="4" borderId="22" xfId="1" applyFont="1" applyFill="1" applyBorder="1" applyAlignment="1">
      <alignment vertical="center"/>
    </xf>
    <xf numFmtId="38" fontId="6" fillId="4" borderId="24" xfId="1" applyFont="1" applyFill="1" applyBorder="1" applyAlignment="1">
      <alignment horizontal="right" vertical="center"/>
    </xf>
    <xf numFmtId="38" fontId="6" fillId="4" borderId="24" xfId="1" applyFont="1" applyFill="1" applyBorder="1" applyAlignment="1">
      <alignment vertical="center"/>
    </xf>
    <xf numFmtId="38" fontId="7" fillId="4" borderId="8" xfId="1" applyFont="1" applyFill="1" applyBorder="1" applyAlignment="1">
      <alignment horizontal="center" vertical="center"/>
    </xf>
    <xf numFmtId="38" fontId="5" fillId="4" borderId="2" xfId="1" applyFont="1" applyFill="1" applyBorder="1" applyAlignment="1">
      <alignment vertical="center"/>
    </xf>
    <xf numFmtId="0" fontId="5" fillId="4" borderId="2" xfId="5" applyFont="1" applyFill="1" applyBorder="1" applyAlignment="1">
      <alignment vertical="center"/>
    </xf>
    <xf numFmtId="0" fontId="5" fillId="4" borderId="0" xfId="5" applyFont="1" applyFill="1" applyBorder="1" applyAlignment="1">
      <alignment vertical="center"/>
    </xf>
    <xf numFmtId="38" fontId="5" fillId="4" borderId="6" xfId="1" applyFont="1" applyFill="1" applyBorder="1" applyAlignment="1">
      <alignment vertical="center"/>
    </xf>
    <xf numFmtId="0" fontId="5" fillId="4" borderId="7" xfId="5" applyFont="1" applyFill="1" applyBorder="1" applyAlignment="1">
      <alignment vertical="center"/>
    </xf>
    <xf numFmtId="38" fontId="5" fillId="4" borderId="2" xfId="1" applyFont="1" applyFill="1" applyBorder="1" applyAlignment="1">
      <alignment horizontal="center" vertical="center"/>
    </xf>
    <xf numFmtId="38" fontId="5" fillId="4" borderId="6" xfId="1" applyFont="1" applyFill="1" applyBorder="1" applyAlignment="1">
      <alignment horizontal="center" vertical="center"/>
    </xf>
    <xf numFmtId="38" fontId="5" fillId="4" borderId="8" xfId="1" applyFont="1" applyFill="1" applyBorder="1" applyAlignment="1">
      <alignment horizontal="center" vertical="center"/>
    </xf>
    <xf numFmtId="38" fontId="5" fillId="4" borderId="8" xfId="1" applyFont="1" applyFill="1" applyBorder="1" applyAlignment="1">
      <alignment vertical="center"/>
    </xf>
    <xf numFmtId="0" fontId="5" fillId="0" borderId="31" xfId="5" applyFont="1" applyFill="1" applyBorder="1" applyAlignment="1">
      <alignment horizontal="center" vertical="center"/>
    </xf>
    <xf numFmtId="0" fontId="5" fillId="0" borderId="33" xfId="5" applyFont="1" applyFill="1" applyBorder="1" applyAlignment="1">
      <alignment horizontal="center" vertical="center"/>
    </xf>
    <xf numFmtId="0" fontId="5" fillId="0" borderId="32" xfId="5" applyFont="1" applyFill="1" applyBorder="1" applyAlignment="1">
      <alignment horizontal="center" vertical="center"/>
    </xf>
    <xf numFmtId="0" fontId="32" fillId="0" borderId="0" xfId="3" applyFont="1">
      <alignment vertical="center"/>
    </xf>
    <xf numFmtId="38" fontId="28" fillId="0" borderId="0" xfId="2" applyFont="1" applyAlignment="1">
      <alignment horizontal="center" vertical="center"/>
    </xf>
    <xf numFmtId="0" fontId="5" fillId="0" borderId="0" xfId="5" applyFont="1" applyFill="1" applyAlignment="1">
      <alignment horizontal="center"/>
    </xf>
    <xf numFmtId="0" fontId="5" fillId="0" borderId="0" xfId="5" applyFont="1" applyFill="1" applyAlignment="1">
      <alignment horizontal="center" vertical="center"/>
    </xf>
    <xf numFmtId="0" fontId="32" fillId="0" borderId="26" xfId="0" applyFont="1" applyBorder="1" applyAlignment="1">
      <alignment horizontal="center" vertical="center"/>
    </xf>
    <xf numFmtId="0" fontId="32" fillId="0" borderId="0" xfId="0" applyFont="1" applyAlignment="1">
      <alignment vertical="center"/>
    </xf>
    <xf numFmtId="0" fontId="32" fillId="0" borderId="0" xfId="0" applyFont="1" applyBorder="1" applyAlignment="1">
      <alignment vertical="center"/>
    </xf>
    <xf numFmtId="38" fontId="6" fillId="0" borderId="9" xfId="1" applyFont="1" applyFill="1" applyBorder="1" applyAlignment="1">
      <alignment horizontal="right" vertical="center"/>
    </xf>
    <xf numFmtId="38" fontId="6" fillId="0" borderId="17" xfId="1" applyFont="1" applyFill="1" applyBorder="1" applyAlignment="1">
      <alignment horizontal="right" vertical="center"/>
    </xf>
    <xf numFmtId="38" fontId="6" fillId="0" borderId="7" xfId="1" applyFont="1" applyFill="1" applyBorder="1" applyAlignment="1">
      <alignment horizontal="right" vertical="center"/>
    </xf>
    <xf numFmtId="38" fontId="5" fillId="0" borderId="9" xfId="1" applyFont="1" applyFill="1" applyBorder="1" applyAlignment="1" applyProtection="1">
      <alignment horizontal="right" vertical="center" shrinkToFit="1"/>
      <protection locked="0"/>
    </xf>
    <xf numFmtId="38" fontId="5" fillId="0" borderId="17" xfId="1" applyFont="1" applyFill="1" applyBorder="1" applyAlignment="1" applyProtection="1">
      <alignment horizontal="right" vertical="center" shrinkToFit="1"/>
      <protection locked="0"/>
    </xf>
    <xf numFmtId="38" fontId="6" fillId="0" borderId="3" xfId="1" applyFont="1" applyFill="1" applyBorder="1" applyAlignment="1" applyProtection="1">
      <alignment horizontal="right" vertical="center"/>
      <protection locked="0"/>
    </xf>
    <xf numFmtId="0" fontId="3" fillId="0" borderId="0" xfId="4" applyFill="1" applyAlignment="1" applyProtection="1">
      <alignment vertical="center"/>
      <protection locked="0"/>
    </xf>
    <xf numFmtId="38" fontId="5" fillId="0" borderId="38" xfId="1" applyFont="1" applyFill="1" applyBorder="1" applyAlignment="1" applyProtection="1">
      <alignment horizontal="right" vertical="center"/>
    </xf>
    <xf numFmtId="38" fontId="6" fillId="0" borderId="38" xfId="1" applyFont="1" applyFill="1" applyBorder="1" applyAlignment="1" applyProtection="1">
      <alignment horizontal="right" vertical="center"/>
    </xf>
    <xf numFmtId="38" fontId="6" fillId="0" borderId="42" xfId="1" applyFont="1" applyFill="1" applyBorder="1" applyAlignment="1" applyProtection="1">
      <alignment horizontal="right" vertical="center"/>
    </xf>
    <xf numFmtId="38" fontId="5" fillId="0" borderId="3" xfId="1" applyFont="1" applyFill="1" applyBorder="1" applyAlignment="1" applyProtection="1">
      <alignment horizontal="right" vertical="center"/>
    </xf>
    <xf numFmtId="0" fontId="5" fillId="0" borderId="3" xfId="4" applyFont="1" applyFill="1" applyBorder="1" applyAlignment="1" applyProtection="1">
      <alignment horizontal="center" vertical="center"/>
    </xf>
    <xf numFmtId="0" fontId="5" fillId="0" borderId="8" xfId="4" applyFont="1" applyFill="1" applyBorder="1" applyAlignment="1" applyProtection="1">
      <alignment horizontal="center" vertical="center"/>
    </xf>
    <xf numFmtId="0" fontId="5" fillId="0" borderId="9" xfId="4" applyFont="1" applyFill="1" applyBorder="1" applyAlignment="1" applyProtection="1">
      <alignment horizontal="center" vertical="center"/>
    </xf>
    <xf numFmtId="0" fontId="10" fillId="0" borderId="9" xfId="4" applyFont="1" applyFill="1" applyBorder="1" applyAlignment="1" applyProtection="1">
      <alignment horizontal="left" vertical="center"/>
    </xf>
    <xf numFmtId="0" fontId="5" fillId="0" borderId="17" xfId="4" applyFont="1" applyFill="1" applyBorder="1" applyAlignment="1" applyProtection="1">
      <alignment horizontal="center" vertical="center"/>
    </xf>
    <xf numFmtId="38" fontId="6" fillId="0" borderId="9" xfId="1" applyFont="1" applyFill="1" applyBorder="1" applyAlignment="1" applyProtection="1">
      <alignment horizontal="right" vertical="center"/>
    </xf>
    <xf numFmtId="38" fontId="6" fillId="0" borderId="17" xfId="1" applyFont="1" applyFill="1" applyBorder="1" applyAlignment="1" applyProtection="1">
      <alignment horizontal="right" vertical="center"/>
    </xf>
    <xf numFmtId="38" fontId="6" fillId="0" borderId="41" xfId="1" applyFont="1" applyFill="1" applyBorder="1" applyAlignment="1" applyProtection="1">
      <alignment horizontal="right" vertical="center"/>
    </xf>
    <xf numFmtId="38" fontId="6" fillId="0" borderId="7" xfId="1" applyFont="1" applyFill="1" applyBorder="1" applyAlignment="1" applyProtection="1">
      <alignment horizontal="right" vertical="center"/>
    </xf>
    <xf numFmtId="38" fontId="6" fillId="0" borderId="15" xfId="1" applyFont="1" applyFill="1" applyBorder="1" applyAlignment="1" applyProtection="1">
      <alignment horizontal="right" vertical="center"/>
    </xf>
    <xf numFmtId="38" fontId="6" fillId="0" borderId="47" xfId="1" applyFont="1" applyFill="1" applyBorder="1" applyAlignment="1" applyProtection="1">
      <alignment horizontal="right" vertical="center"/>
    </xf>
    <xf numFmtId="38" fontId="6" fillId="0" borderId="48" xfId="1" applyFont="1" applyFill="1" applyBorder="1" applyAlignment="1" applyProtection="1">
      <alignment horizontal="right" vertical="center"/>
    </xf>
    <xf numFmtId="0" fontId="7" fillId="0" borderId="42" xfId="4" applyFont="1" applyFill="1" applyBorder="1" applyAlignment="1" applyProtection="1">
      <alignment horizontal="center" vertical="center"/>
    </xf>
    <xf numFmtId="0" fontId="7" fillId="0" borderId="8" xfId="4" applyFont="1" applyFill="1" applyBorder="1" applyAlignment="1" applyProtection="1">
      <alignment horizontal="center" vertical="center"/>
    </xf>
    <xf numFmtId="38" fontId="7" fillId="0" borderId="38" xfId="1" applyFont="1" applyFill="1" applyBorder="1" applyAlignment="1" applyProtection="1">
      <alignment horizontal="right" vertical="center"/>
      <protection locked="0"/>
    </xf>
    <xf numFmtId="38" fontId="7" fillId="0" borderId="3" xfId="1" applyFont="1" applyFill="1" applyBorder="1" applyAlignment="1" applyProtection="1">
      <alignment horizontal="right" vertical="center"/>
      <protection locked="0"/>
    </xf>
    <xf numFmtId="38" fontId="6" fillId="0" borderId="38" xfId="1" applyFont="1" applyFill="1" applyBorder="1" applyAlignment="1" applyProtection="1">
      <alignment horizontal="right" vertical="center"/>
      <protection locked="0"/>
    </xf>
    <xf numFmtId="38" fontId="6" fillId="0" borderId="41" xfId="1" applyFont="1" applyFill="1" applyBorder="1" applyAlignment="1" applyProtection="1">
      <alignment horizontal="right" vertical="center"/>
      <protection locked="0"/>
    </xf>
    <xf numFmtId="38" fontId="6" fillId="0" borderId="7" xfId="1" applyFont="1" applyFill="1" applyBorder="1" applyAlignment="1" applyProtection="1">
      <alignment horizontal="right" vertical="center"/>
      <protection locked="0"/>
    </xf>
    <xf numFmtId="0" fontId="5" fillId="0" borderId="3" xfId="5" applyFont="1" applyFill="1" applyBorder="1" applyAlignment="1" applyProtection="1">
      <alignment horizontal="center" vertical="center"/>
      <protection locked="0"/>
    </xf>
    <xf numFmtId="0" fontId="3" fillId="0" borderId="0" xfId="5" applyFill="1" applyAlignment="1"/>
    <xf numFmtId="0" fontId="5" fillId="0" borderId="0" xfId="5" applyFont="1" applyFill="1" applyAlignment="1">
      <alignment horizontal="center" vertical="top"/>
    </xf>
    <xf numFmtId="0" fontId="6" fillId="0" borderId="0" xfId="5" applyFont="1" applyFill="1" applyAlignment="1">
      <alignment vertical="top"/>
    </xf>
    <xf numFmtId="0" fontId="5" fillId="0" borderId="0" xfId="5" applyFont="1" applyFill="1" applyAlignment="1">
      <alignment vertical="top"/>
    </xf>
    <xf numFmtId="0" fontId="3" fillId="0" borderId="0" xfId="5" applyFill="1" applyAlignment="1">
      <alignment vertical="top"/>
    </xf>
    <xf numFmtId="0" fontId="6" fillId="0" borderId="7" xfId="5" applyFont="1" applyFill="1" applyBorder="1" applyAlignment="1" applyProtection="1">
      <alignment horizontal="center" shrinkToFit="1"/>
      <protection locked="0"/>
    </xf>
    <xf numFmtId="0" fontId="22" fillId="0" borderId="7" xfId="5" applyFont="1" applyFill="1" applyBorder="1" applyAlignment="1" applyProtection="1">
      <alignment horizontal="center" vertical="distributed"/>
      <protection locked="0"/>
    </xf>
    <xf numFmtId="0" fontId="22" fillId="0" borderId="7" xfId="5" applyFont="1" applyFill="1" applyBorder="1" applyAlignment="1" applyProtection="1">
      <alignment horizontal="center" vertical="center" shrinkToFit="1"/>
      <protection locked="0"/>
    </xf>
    <xf numFmtId="0" fontId="5" fillId="0" borderId="17" xfId="5" applyFont="1" applyFill="1" applyBorder="1" applyAlignment="1" applyProtection="1">
      <alignment horizontal="center" vertical="center"/>
      <protection locked="0"/>
    </xf>
    <xf numFmtId="0" fontId="5" fillId="0" borderId="35" xfId="5" applyFont="1" applyFill="1" applyBorder="1" applyAlignment="1" applyProtection="1">
      <alignment vertical="top" wrapText="1" shrinkToFit="1"/>
      <protection locked="0"/>
    </xf>
    <xf numFmtId="0" fontId="5" fillId="0" borderId="20" xfId="5" applyFont="1" applyFill="1" applyBorder="1" applyAlignment="1" applyProtection="1">
      <alignment vertical="top" wrapText="1" shrinkToFit="1"/>
      <protection locked="0"/>
    </xf>
    <xf numFmtId="0" fontId="5" fillId="0" borderId="13" xfId="5" applyFont="1" applyFill="1" applyBorder="1" applyAlignment="1" applyProtection="1">
      <alignment vertical="top" wrapText="1" shrinkToFit="1"/>
      <protection locked="0"/>
    </xf>
    <xf numFmtId="0" fontId="5" fillId="0" borderId="36" xfId="5" applyFont="1" applyFill="1" applyBorder="1" applyAlignment="1" applyProtection="1">
      <alignment vertical="top" wrapText="1" shrinkToFit="1"/>
      <protection locked="0"/>
    </xf>
    <xf numFmtId="0" fontId="5" fillId="0" borderId="0" xfId="5" applyFont="1" applyFill="1" applyBorder="1" applyAlignment="1" applyProtection="1">
      <alignment vertical="top" wrapText="1" shrinkToFit="1"/>
      <protection locked="0"/>
    </xf>
    <xf numFmtId="0" fontId="5" fillId="0" borderId="19" xfId="5" applyFont="1" applyFill="1" applyBorder="1" applyAlignment="1" applyProtection="1">
      <alignment vertical="top" wrapText="1" shrinkToFit="1"/>
      <protection locked="0"/>
    </xf>
    <xf numFmtId="0" fontId="5" fillId="0" borderId="37" xfId="5" applyFont="1" applyFill="1" applyBorder="1" applyAlignment="1" applyProtection="1">
      <alignment vertical="top" wrapText="1" shrinkToFit="1"/>
      <protection locked="0"/>
    </xf>
    <xf numFmtId="0" fontId="5" fillId="0" borderId="23" xfId="5" applyFont="1" applyFill="1" applyBorder="1" applyAlignment="1" applyProtection="1">
      <alignment vertical="top" wrapText="1" shrinkToFit="1"/>
      <protection locked="0"/>
    </xf>
    <xf numFmtId="0" fontId="5" fillId="0" borderId="22" xfId="5" applyFont="1" applyFill="1" applyBorder="1" applyAlignment="1" applyProtection="1">
      <alignment vertical="top" wrapText="1" shrinkToFit="1"/>
      <protection locked="0"/>
    </xf>
    <xf numFmtId="3" fontId="13" fillId="0" borderId="46" xfId="5" applyNumberFormat="1" applyFont="1" applyFill="1" applyBorder="1" applyAlignment="1" applyProtection="1">
      <alignment horizontal="center" vertical="center"/>
      <protection locked="0"/>
    </xf>
    <xf numFmtId="3" fontId="13" fillId="0" borderId="43" xfId="5" applyNumberFormat="1" applyFont="1" applyFill="1" applyBorder="1" applyAlignment="1" applyProtection="1">
      <alignment horizontal="center" vertical="center"/>
      <protection locked="0"/>
    </xf>
    <xf numFmtId="3" fontId="13" fillId="0" borderId="15" xfId="5" applyNumberFormat="1" applyFont="1" applyFill="1" applyBorder="1" applyAlignment="1" applyProtection="1">
      <alignment horizontal="center" vertical="center"/>
      <protection locked="0"/>
    </xf>
    <xf numFmtId="3" fontId="13" fillId="0" borderId="46" xfId="5" applyNumberFormat="1" applyFont="1" applyFill="1" applyBorder="1" applyAlignment="1">
      <alignment horizontal="center" vertical="center"/>
    </xf>
    <xf numFmtId="3" fontId="13" fillId="0" borderId="43" xfId="5" applyNumberFormat="1" applyFont="1" applyFill="1" applyBorder="1" applyAlignment="1">
      <alignment horizontal="center" vertical="center"/>
    </xf>
    <xf numFmtId="3" fontId="13" fillId="0" borderId="15" xfId="5" applyNumberFormat="1" applyFont="1" applyFill="1" applyBorder="1" applyAlignment="1">
      <alignment horizontal="center" vertical="center"/>
    </xf>
    <xf numFmtId="0" fontId="6" fillId="0" borderId="31" xfId="5" applyFont="1" applyFill="1" applyBorder="1" applyAlignment="1">
      <alignment horizontal="center" vertical="center"/>
    </xf>
    <xf numFmtId="181" fontId="13" fillId="0" borderId="31" xfId="5" applyNumberFormat="1" applyFont="1" applyFill="1" applyBorder="1" applyAlignment="1" applyProtection="1">
      <alignment horizontal="center" vertical="center"/>
      <protection locked="0"/>
    </xf>
    <xf numFmtId="181" fontId="24" fillId="0" borderId="31" xfId="0" applyNumberFormat="1" applyFont="1" applyFill="1" applyBorder="1" applyAlignment="1" applyProtection="1">
      <alignment horizontal="center" vertical="center"/>
      <protection locked="0"/>
    </xf>
    <xf numFmtId="0" fontId="5" fillId="0" borderId="31" xfId="5" applyFont="1" applyFill="1" applyBorder="1" applyAlignment="1" applyProtection="1">
      <alignment horizontal="center" vertical="center"/>
      <protection locked="0"/>
    </xf>
    <xf numFmtId="0" fontId="0" fillId="0" borderId="31" xfId="0" applyFill="1" applyBorder="1" applyAlignment="1" applyProtection="1">
      <alignment horizontal="center" vertical="center"/>
      <protection locked="0"/>
    </xf>
    <xf numFmtId="0" fontId="1" fillId="0" borderId="31" xfId="0" applyFont="1" applyFill="1" applyBorder="1" applyAlignment="1">
      <alignment horizontal="center" vertical="center"/>
    </xf>
    <xf numFmtId="0" fontId="2" fillId="0" borderId="31" xfId="0" applyFont="1" applyFill="1" applyBorder="1" applyAlignment="1">
      <alignment horizontal="center" vertical="center"/>
    </xf>
    <xf numFmtId="0" fontId="13" fillId="0" borderId="31" xfId="5" applyFont="1" applyFill="1" applyBorder="1" applyAlignment="1" applyProtection="1">
      <alignment horizontal="center" vertical="center"/>
      <protection locked="0"/>
    </xf>
    <xf numFmtId="0" fontId="24" fillId="0" borderId="31" xfId="0" applyFont="1" applyFill="1" applyBorder="1" applyAlignment="1" applyProtection="1">
      <alignment horizontal="center" vertical="center"/>
      <protection locked="0"/>
    </xf>
    <xf numFmtId="182" fontId="13" fillId="0" borderId="31" xfId="5" applyNumberFormat="1" applyFont="1" applyFill="1" applyBorder="1" applyAlignment="1" applyProtection="1">
      <alignment horizontal="center" vertical="center"/>
      <protection locked="0"/>
    </xf>
    <xf numFmtId="182" fontId="24" fillId="0" borderId="31" xfId="0" applyNumberFormat="1" applyFont="1" applyFill="1" applyBorder="1" applyAlignment="1" applyProtection="1">
      <alignment horizontal="center" vertical="center"/>
      <protection locked="0"/>
    </xf>
    <xf numFmtId="0" fontId="6" fillId="0" borderId="7" xfId="5" applyFont="1" applyFill="1" applyBorder="1" applyAlignment="1">
      <alignment horizontal="center" vertical="center"/>
    </xf>
    <xf numFmtId="3" fontId="23" fillId="0" borderId="31" xfId="5" applyNumberFormat="1" applyFont="1" applyFill="1" applyBorder="1" applyAlignment="1">
      <alignment horizontal="right" vertical="center"/>
    </xf>
    <xf numFmtId="3" fontId="23" fillId="0" borderId="10" xfId="5" applyNumberFormat="1" applyFont="1" applyFill="1" applyBorder="1" applyAlignment="1">
      <alignment horizontal="right" vertical="center"/>
    </xf>
    <xf numFmtId="3" fontId="23" fillId="4" borderId="31" xfId="5" applyNumberFormat="1" applyFont="1" applyFill="1" applyBorder="1" applyAlignment="1">
      <alignment horizontal="right" vertical="center"/>
    </xf>
    <xf numFmtId="3" fontId="23" fillId="4" borderId="10" xfId="5" applyNumberFormat="1" applyFont="1" applyFill="1" applyBorder="1" applyAlignment="1">
      <alignment horizontal="right" vertical="center"/>
    </xf>
    <xf numFmtId="0" fontId="6" fillId="0" borderId="17" xfId="5" applyFont="1" applyFill="1" applyBorder="1" applyAlignment="1">
      <alignment horizontal="center" vertical="center" textRotation="255"/>
    </xf>
    <xf numFmtId="0" fontId="15" fillId="0" borderId="0" xfId="0" applyFont="1" applyFill="1" applyAlignment="1">
      <alignment horizontal="center" vertical="center" textRotation="255"/>
    </xf>
    <xf numFmtId="0" fontId="6" fillId="0" borderId="10" xfId="5" applyFont="1" applyFill="1" applyBorder="1" applyAlignment="1">
      <alignment horizontal="center" vertical="center"/>
    </xf>
    <xf numFmtId="0" fontId="6" fillId="0" borderId="9" xfId="5" applyFont="1" applyFill="1" applyBorder="1" applyAlignment="1">
      <alignment horizontal="center" vertical="center"/>
    </xf>
    <xf numFmtId="0" fontId="6" fillId="0" borderId="3" xfId="5" applyFont="1" applyFill="1" applyBorder="1" applyAlignment="1">
      <alignment horizontal="center" vertical="center"/>
    </xf>
    <xf numFmtId="38" fontId="22" fillId="4" borderId="12" xfId="1" applyFont="1" applyFill="1" applyBorder="1" applyAlignment="1">
      <alignment horizontal="right" vertical="center" shrinkToFit="1"/>
    </xf>
    <xf numFmtId="38" fontId="22" fillId="4" borderId="7" xfId="1" applyFont="1" applyFill="1" applyBorder="1" applyAlignment="1">
      <alignment horizontal="right" vertical="center" shrinkToFit="1"/>
    </xf>
    <xf numFmtId="0" fontId="6" fillId="4" borderId="45" xfId="5" applyFont="1" applyFill="1" applyBorder="1" applyAlignment="1">
      <alignment horizontal="center" vertical="center"/>
    </xf>
    <xf numFmtId="0" fontId="6" fillId="4" borderId="5" xfId="5" applyFont="1" applyFill="1" applyBorder="1" applyAlignment="1">
      <alignment horizontal="center" vertical="center"/>
    </xf>
    <xf numFmtId="0" fontId="6" fillId="4" borderId="4" xfId="5" applyFont="1" applyFill="1" applyBorder="1" applyAlignment="1">
      <alignment horizontal="center" vertical="center"/>
    </xf>
    <xf numFmtId="38" fontId="22" fillId="4" borderId="11" xfId="1" applyFont="1" applyFill="1" applyBorder="1" applyAlignment="1">
      <alignment horizontal="right" vertical="center" shrinkToFit="1"/>
    </xf>
    <xf numFmtId="38" fontId="22" fillId="4" borderId="0" xfId="1" applyFont="1" applyFill="1" applyBorder="1" applyAlignment="1">
      <alignment horizontal="right" vertical="center" shrinkToFit="1"/>
    </xf>
    <xf numFmtId="38" fontId="22" fillId="4" borderId="49" xfId="1" applyFont="1" applyFill="1" applyBorder="1" applyAlignment="1">
      <alignment horizontal="right" vertical="center" shrinkToFit="1"/>
    </xf>
    <xf numFmtId="38" fontId="22" fillId="4" borderId="5" xfId="1" applyFont="1" applyFill="1" applyBorder="1" applyAlignment="1">
      <alignment horizontal="right" vertical="center" shrinkToFit="1"/>
    </xf>
    <xf numFmtId="0" fontId="6" fillId="0" borderId="12" xfId="5" applyFont="1" applyFill="1" applyBorder="1" applyAlignment="1">
      <alignment horizontal="center" vertical="center"/>
    </xf>
    <xf numFmtId="0" fontId="6" fillId="0" borderId="6" xfId="5" applyFont="1" applyFill="1" applyBorder="1" applyAlignment="1">
      <alignment horizontal="center" vertical="center"/>
    </xf>
    <xf numFmtId="38" fontId="22" fillId="0" borderId="12" xfId="1" applyFont="1" applyFill="1" applyBorder="1" applyAlignment="1">
      <alignment horizontal="right" vertical="center"/>
    </xf>
    <xf numFmtId="38" fontId="22" fillId="0" borderId="7" xfId="1" applyFont="1" applyFill="1" applyBorder="1" applyAlignment="1">
      <alignment horizontal="right" vertical="center"/>
    </xf>
    <xf numFmtId="0" fontId="6" fillId="0" borderId="11" xfId="5" applyFont="1" applyFill="1" applyBorder="1" applyAlignment="1">
      <alignment horizontal="center" vertical="center"/>
    </xf>
    <xf numFmtId="0" fontId="6" fillId="0" borderId="0" xfId="5" applyFont="1" applyFill="1" applyBorder="1" applyAlignment="1">
      <alignment horizontal="center" vertical="center"/>
    </xf>
    <xf numFmtId="0" fontId="6" fillId="0" borderId="2" xfId="5" applyFont="1" applyFill="1" applyBorder="1" applyAlignment="1">
      <alignment horizontal="center" vertical="center"/>
    </xf>
    <xf numFmtId="0" fontId="12" fillId="4" borderId="45" xfId="5" applyFont="1" applyFill="1" applyBorder="1" applyAlignment="1">
      <alignment horizontal="center" vertical="center"/>
    </xf>
    <xf numFmtId="0" fontId="12" fillId="4" borderId="5" xfId="5" applyFont="1" applyFill="1" applyBorder="1" applyAlignment="1">
      <alignment horizontal="center" vertical="center"/>
    </xf>
    <xf numFmtId="0" fontId="12" fillId="4" borderId="4" xfId="5" applyFont="1" applyFill="1" applyBorder="1" applyAlignment="1">
      <alignment horizontal="center" vertical="center"/>
    </xf>
    <xf numFmtId="38" fontId="22" fillId="4" borderId="16" xfId="1" applyFont="1" applyFill="1" applyBorder="1" applyAlignment="1">
      <alignment horizontal="right" vertical="center" shrinkToFit="1"/>
    </xf>
    <xf numFmtId="38" fontId="22" fillId="4" borderId="17" xfId="1" applyFont="1" applyFill="1" applyBorder="1" applyAlignment="1">
      <alignment horizontal="right" vertical="center" shrinkToFit="1"/>
    </xf>
    <xf numFmtId="0" fontId="12" fillId="0" borderId="7" xfId="5" applyFont="1" applyFill="1" applyBorder="1" applyAlignment="1">
      <alignment horizontal="distributed" vertical="center"/>
    </xf>
    <xf numFmtId="0" fontId="6" fillId="0" borderId="16" xfId="5" applyFont="1" applyFill="1" applyBorder="1" applyAlignment="1">
      <alignment horizontal="center" vertical="center"/>
    </xf>
    <xf numFmtId="0" fontId="6" fillId="0" borderId="17" xfId="5" applyFont="1" applyFill="1" applyBorder="1" applyAlignment="1">
      <alignment horizontal="center" vertical="center"/>
    </xf>
    <xf numFmtId="0" fontId="6" fillId="0" borderId="8" xfId="5" applyFont="1" applyFill="1" applyBorder="1" applyAlignment="1">
      <alignment horizontal="center" vertical="center"/>
    </xf>
    <xf numFmtId="0" fontId="6" fillId="4" borderId="10" xfId="5" applyFont="1" applyFill="1" applyBorder="1" applyAlignment="1">
      <alignment horizontal="center" vertical="center"/>
    </xf>
    <xf numFmtId="0" fontId="6" fillId="4" borderId="9" xfId="5" applyFont="1" applyFill="1" applyBorder="1" applyAlignment="1">
      <alignment horizontal="center" vertical="center"/>
    </xf>
    <xf numFmtId="0" fontId="6" fillId="4" borderId="3" xfId="5" applyFont="1" applyFill="1" applyBorder="1" applyAlignment="1">
      <alignment horizontal="center" vertical="center"/>
    </xf>
    <xf numFmtId="38" fontId="22" fillId="4" borderId="10" xfId="1" applyFont="1" applyFill="1" applyBorder="1" applyAlignment="1">
      <alignment horizontal="right" vertical="center" shrinkToFit="1"/>
    </xf>
    <xf numFmtId="38" fontId="22" fillId="4" borderId="9" xfId="1" applyFont="1" applyFill="1" applyBorder="1" applyAlignment="1">
      <alignment horizontal="right" vertical="center" shrinkToFit="1"/>
    </xf>
    <xf numFmtId="0" fontId="6" fillId="0" borderId="16" xfId="5" applyFont="1" applyFill="1" applyBorder="1" applyAlignment="1">
      <alignment horizontal="center" vertical="center" textRotation="255"/>
    </xf>
    <xf numFmtId="0" fontId="15" fillId="0" borderId="11" xfId="0" applyFont="1" applyFill="1" applyBorder="1" applyAlignment="1">
      <alignment horizontal="center" vertical="center" textRotation="255"/>
    </xf>
    <xf numFmtId="38" fontId="22" fillId="4" borderId="10" xfId="1" applyFont="1" applyFill="1" applyBorder="1" applyAlignment="1">
      <alignment horizontal="right" vertical="center"/>
    </xf>
    <xf numFmtId="38" fontId="22" fillId="4" borderId="9" xfId="1" applyFont="1" applyFill="1" applyBorder="1" applyAlignment="1">
      <alignment horizontal="right" vertical="center"/>
    </xf>
    <xf numFmtId="57" fontId="13" fillId="0" borderId="31" xfId="5" applyNumberFormat="1" applyFont="1" applyFill="1" applyBorder="1" applyAlignment="1" applyProtection="1">
      <alignment horizontal="center" vertical="center"/>
      <protection locked="0"/>
    </xf>
    <xf numFmtId="0" fontId="5" fillId="0" borderId="7" xfId="5" applyFont="1" applyFill="1" applyBorder="1" applyAlignment="1">
      <alignment horizontal="center" vertical="center"/>
    </xf>
    <xf numFmtId="38" fontId="22" fillId="0" borderId="10" xfId="1" applyFont="1" applyFill="1" applyBorder="1" applyAlignment="1" applyProtection="1">
      <alignment horizontal="right" vertical="center" shrinkToFit="1"/>
      <protection locked="0"/>
    </xf>
    <xf numFmtId="38" fontId="22" fillId="0" borderId="9" xfId="1" applyFont="1" applyFill="1" applyBorder="1" applyAlignment="1" applyProtection="1">
      <alignment horizontal="right" vertical="center" shrinkToFit="1"/>
      <protection locked="0"/>
    </xf>
    <xf numFmtId="0" fontId="13" fillId="0" borderId="31" xfId="5" applyFont="1" applyFill="1" applyBorder="1" applyAlignment="1">
      <alignment horizontal="center" vertical="center"/>
    </xf>
    <xf numFmtId="0" fontId="24" fillId="0" borderId="31" xfId="0" applyFont="1" applyFill="1" applyBorder="1" applyAlignment="1">
      <alignment horizontal="center" vertical="center"/>
    </xf>
    <xf numFmtId="38" fontId="6" fillId="0" borderId="10" xfId="1" applyFont="1" applyFill="1" applyBorder="1" applyAlignment="1" applyProtection="1">
      <alignment horizontal="right" vertical="center"/>
      <protection locked="0"/>
    </xf>
    <xf numFmtId="38" fontId="6" fillId="0" borderId="9" xfId="1" applyFont="1" applyFill="1" applyBorder="1" applyAlignment="1" applyProtection="1">
      <alignment horizontal="right" vertical="center"/>
      <protection locked="0"/>
    </xf>
    <xf numFmtId="0" fontId="6" fillId="0" borderId="10" xfId="5" applyFont="1" applyFill="1" applyBorder="1" applyAlignment="1" applyProtection="1">
      <alignment horizontal="center" vertical="center"/>
      <protection locked="0"/>
    </xf>
    <xf numFmtId="0" fontId="6" fillId="0" borderId="9" xfId="5" applyFont="1" applyFill="1" applyBorder="1" applyAlignment="1" applyProtection="1">
      <alignment horizontal="center" vertical="center"/>
      <protection locked="0"/>
    </xf>
    <xf numFmtId="0" fontId="6" fillId="0" borderId="3" xfId="5" applyFont="1" applyFill="1" applyBorder="1" applyAlignment="1" applyProtection="1">
      <alignment horizontal="center" vertical="center"/>
      <protection locked="0"/>
    </xf>
    <xf numFmtId="38" fontId="6" fillId="0" borderId="10" xfId="1" applyFont="1" applyFill="1" applyBorder="1" applyAlignment="1" applyProtection="1">
      <alignment vertical="center"/>
      <protection locked="0"/>
    </xf>
    <xf numFmtId="38" fontId="6" fillId="0" borderId="9" xfId="1" applyFont="1" applyFill="1" applyBorder="1" applyAlignment="1" applyProtection="1">
      <alignment vertical="center"/>
      <protection locked="0"/>
    </xf>
    <xf numFmtId="0" fontId="5" fillId="0" borderId="31" xfId="5" applyFont="1" applyFill="1" applyBorder="1" applyAlignment="1">
      <alignment horizontal="center" vertical="center"/>
    </xf>
    <xf numFmtId="0" fontId="3" fillId="0" borderId="10" xfId="5" applyFont="1" applyFill="1" applyBorder="1" applyAlignment="1">
      <alignment horizontal="center" vertical="center" wrapText="1"/>
    </xf>
    <xf numFmtId="0" fontId="3" fillId="0" borderId="9" xfId="5" applyFont="1" applyFill="1" applyBorder="1" applyAlignment="1">
      <alignment horizontal="center" vertical="center" wrapText="1"/>
    </xf>
    <xf numFmtId="0" fontId="3" fillId="0" borderId="3" xfId="5" applyFont="1" applyFill="1" applyBorder="1" applyAlignment="1">
      <alignment horizontal="center" vertical="center" wrapText="1"/>
    </xf>
    <xf numFmtId="0" fontId="6" fillId="0" borderId="35" xfId="5" applyFont="1" applyFill="1" applyBorder="1" applyAlignment="1">
      <alignment horizontal="center" vertical="center" textRotation="255"/>
    </xf>
    <xf numFmtId="0" fontId="6" fillId="0" borderId="36" xfId="5" applyFont="1" applyFill="1" applyBorder="1" applyAlignment="1">
      <alignment horizontal="center" vertical="center" textRotation="255"/>
    </xf>
    <xf numFmtId="0" fontId="6" fillId="0" borderId="37" xfId="5" applyFont="1" applyFill="1" applyBorder="1" applyAlignment="1">
      <alignment horizontal="center" vertical="center" textRotation="255"/>
    </xf>
    <xf numFmtId="0" fontId="6" fillId="0" borderId="21" xfId="5" applyFont="1" applyFill="1" applyBorder="1" applyAlignment="1">
      <alignment horizontal="center" vertical="center" textRotation="255"/>
    </xf>
    <xf numFmtId="0" fontId="6" fillId="0" borderId="2" xfId="5" applyFont="1" applyFill="1" applyBorder="1" applyAlignment="1">
      <alignment horizontal="center" vertical="center" textRotation="255"/>
    </xf>
    <xf numFmtId="0" fontId="6" fillId="0" borderId="24" xfId="5" applyFont="1" applyFill="1" applyBorder="1" applyAlignment="1">
      <alignment horizontal="center" vertical="center" textRotation="255"/>
    </xf>
    <xf numFmtId="0" fontId="6" fillId="0" borderId="14" xfId="5" applyFont="1" applyFill="1" applyBorder="1" applyAlignment="1">
      <alignment horizontal="center" vertical="center" wrapText="1"/>
    </xf>
    <xf numFmtId="0" fontId="6" fillId="0" borderId="51" xfId="5" applyFont="1" applyFill="1" applyBorder="1" applyAlignment="1">
      <alignment horizontal="center" vertical="center"/>
    </xf>
    <xf numFmtId="0" fontId="6" fillId="0" borderId="40" xfId="5" applyFont="1" applyFill="1" applyBorder="1" applyAlignment="1">
      <alignment horizontal="center" vertical="center"/>
    </xf>
    <xf numFmtId="0" fontId="6" fillId="0" borderId="14" xfId="5" applyFont="1" applyFill="1" applyBorder="1" applyAlignment="1">
      <alignment horizontal="center" vertical="center"/>
    </xf>
    <xf numFmtId="0" fontId="6" fillId="0" borderId="50" xfId="5" applyFont="1" applyFill="1" applyBorder="1" applyAlignment="1">
      <alignment horizontal="center" vertical="center"/>
    </xf>
    <xf numFmtId="0" fontId="6" fillId="0" borderId="20" xfId="5" applyFont="1" applyFill="1" applyBorder="1" applyAlignment="1">
      <alignment horizontal="center" vertical="center"/>
    </xf>
    <xf numFmtId="0" fontId="6" fillId="0" borderId="21" xfId="5" applyFont="1" applyFill="1" applyBorder="1" applyAlignment="1">
      <alignment horizontal="center" vertical="center"/>
    </xf>
    <xf numFmtId="0" fontId="13" fillId="0" borderId="50" xfId="5" applyFont="1" applyFill="1" applyBorder="1" applyAlignment="1">
      <alignment horizontal="center" vertical="center"/>
    </xf>
    <xf numFmtId="0" fontId="13" fillId="0" borderId="20" xfId="5" applyFont="1" applyFill="1" applyBorder="1" applyAlignment="1">
      <alignment horizontal="center" vertical="center"/>
    </xf>
    <xf numFmtId="0" fontId="13" fillId="0" borderId="13" xfId="5" applyFont="1" applyFill="1" applyBorder="1" applyAlignment="1">
      <alignment horizontal="center" vertical="center"/>
    </xf>
    <xf numFmtId="0" fontId="13" fillId="0" borderId="12" xfId="5" applyFont="1" applyFill="1" applyBorder="1" applyAlignment="1">
      <alignment horizontal="center" vertical="center"/>
    </xf>
    <xf numFmtId="0" fontId="13" fillId="0" borderId="7" xfId="5" applyFont="1" applyFill="1" applyBorder="1" applyAlignment="1">
      <alignment horizontal="center" vertical="center"/>
    </xf>
    <xf numFmtId="0" fontId="13" fillId="0" borderId="41" xfId="5" applyFont="1" applyFill="1" applyBorder="1" applyAlignment="1">
      <alignment horizontal="center" vertical="center"/>
    </xf>
    <xf numFmtId="0" fontId="13" fillId="0" borderId="52" xfId="5" applyFont="1" applyFill="1" applyBorder="1" applyAlignment="1">
      <alignment horizontal="center" vertical="center"/>
    </xf>
    <xf numFmtId="0" fontId="13" fillId="0" borderId="52" xfId="5" applyFont="1" applyFill="1" applyBorder="1" applyAlignment="1" applyProtection="1">
      <alignment horizontal="center" vertical="center"/>
      <protection locked="0"/>
    </xf>
    <xf numFmtId="3" fontId="13" fillId="0" borderId="52" xfId="5" applyNumberFormat="1" applyFont="1" applyFill="1" applyBorder="1" applyAlignment="1" applyProtection="1">
      <alignment horizontal="center" vertical="center"/>
      <protection locked="0"/>
    </xf>
    <xf numFmtId="0" fontId="13" fillId="0" borderId="53" xfId="5" applyFont="1" applyFill="1" applyBorder="1" applyAlignment="1" applyProtection="1">
      <alignment horizontal="center" vertical="center"/>
      <protection locked="0"/>
    </xf>
    <xf numFmtId="0" fontId="5" fillId="0" borderId="33" xfId="5" applyFont="1" applyFill="1" applyBorder="1" applyAlignment="1">
      <alignment horizontal="center" vertical="center"/>
    </xf>
    <xf numFmtId="0" fontId="5" fillId="0" borderId="32" xfId="5" applyFont="1" applyFill="1" applyBorder="1" applyAlignment="1">
      <alignment horizontal="center" vertical="center"/>
    </xf>
    <xf numFmtId="38" fontId="22" fillId="0" borderId="11" xfId="1" applyFont="1" applyFill="1" applyBorder="1" applyAlignment="1" applyProtection="1">
      <alignment horizontal="right" vertical="center" shrinkToFit="1"/>
      <protection locked="0"/>
    </xf>
    <xf numFmtId="38" fontId="22" fillId="0" borderId="0" xfId="1" applyFont="1" applyFill="1" applyBorder="1" applyAlignment="1" applyProtection="1">
      <alignment horizontal="right" vertical="center" shrinkToFit="1"/>
      <protection locked="0"/>
    </xf>
    <xf numFmtId="38" fontId="22" fillId="0" borderId="16" xfId="1" applyFont="1" applyFill="1" applyBorder="1" applyAlignment="1" applyProtection="1">
      <alignment horizontal="right" vertical="center" shrinkToFit="1"/>
      <protection locked="0"/>
    </xf>
    <xf numFmtId="38" fontId="22" fillId="0" borderId="17" xfId="1" applyFont="1" applyFill="1" applyBorder="1" applyAlignment="1" applyProtection="1">
      <alignment horizontal="right" vertical="center" shrinkToFit="1"/>
      <protection locked="0"/>
    </xf>
    <xf numFmtId="38" fontId="22" fillId="0" borderId="12" xfId="1" applyFont="1" applyFill="1" applyBorder="1" applyAlignment="1" applyProtection="1">
      <alignment horizontal="right" vertical="center" shrinkToFit="1"/>
      <protection locked="0"/>
    </xf>
    <xf numFmtId="38" fontId="22" fillId="0" borderId="7" xfId="1" applyFont="1" applyFill="1" applyBorder="1" applyAlignment="1" applyProtection="1">
      <alignment horizontal="right" vertical="center" shrinkToFit="1"/>
      <protection locked="0"/>
    </xf>
    <xf numFmtId="38" fontId="22" fillId="0" borderId="10" xfId="1" applyFont="1" applyFill="1" applyBorder="1" applyAlignment="1" applyProtection="1">
      <alignment horizontal="right" vertical="center"/>
      <protection locked="0"/>
    </xf>
    <xf numFmtId="38" fontId="22" fillId="0" borderId="9" xfId="1" applyFont="1" applyFill="1" applyBorder="1" applyAlignment="1" applyProtection="1">
      <alignment horizontal="right" vertical="center"/>
      <protection locked="0"/>
    </xf>
    <xf numFmtId="38" fontId="22" fillId="0" borderId="12" xfId="1" applyFont="1" applyFill="1" applyBorder="1" applyAlignment="1">
      <alignment vertical="center"/>
    </xf>
    <xf numFmtId="38" fontId="22" fillId="0" borderId="7" xfId="1" applyFont="1" applyFill="1" applyBorder="1" applyAlignment="1">
      <alignment vertical="center"/>
    </xf>
    <xf numFmtId="38" fontId="22" fillId="4" borderId="49" xfId="1" applyFont="1" applyFill="1" applyBorder="1" applyAlignment="1">
      <alignment horizontal="right" vertical="center"/>
    </xf>
    <xf numFmtId="38" fontId="22" fillId="4" borderId="5" xfId="1" applyFont="1" applyFill="1" applyBorder="1" applyAlignment="1">
      <alignment horizontal="right" vertical="center"/>
    </xf>
    <xf numFmtId="38" fontId="22" fillId="4" borderId="16" xfId="1" applyFont="1" applyFill="1" applyBorder="1" applyAlignment="1">
      <alignment horizontal="right" vertical="center"/>
    </xf>
    <xf numFmtId="38" fontId="22" fillId="4" borderId="17" xfId="1" applyFont="1" applyFill="1" applyBorder="1" applyAlignment="1">
      <alignment horizontal="right" vertical="center"/>
    </xf>
    <xf numFmtId="38" fontId="22" fillId="0" borderId="16" xfId="1" applyFont="1" applyFill="1" applyBorder="1" applyAlignment="1" applyProtection="1">
      <alignment horizontal="right" vertical="center"/>
      <protection locked="0"/>
    </xf>
    <xf numFmtId="38" fontId="22" fillId="0" borderId="17" xfId="1" applyFont="1" applyFill="1" applyBorder="1" applyAlignment="1" applyProtection="1">
      <alignment horizontal="right" vertical="center"/>
      <protection locked="0"/>
    </xf>
    <xf numFmtId="3" fontId="13" fillId="0" borderId="44" xfId="5" applyNumberFormat="1" applyFont="1" applyFill="1" applyBorder="1" applyAlignment="1" applyProtection="1">
      <alignment horizontal="center" vertical="center"/>
      <protection locked="0"/>
    </xf>
    <xf numFmtId="0" fontId="6" fillId="0" borderId="50" xfId="5" applyFont="1" applyFill="1" applyBorder="1" applyAlignment="1">
      <alignment horizontal="center" vertical="center" wrapText="1"/>
    </xf>
    <xf numFmtId="0" fontId="6" fillId="0" borderId="20" xfId="5" applyFont="1" applyFill="1" applyBorder="1" applyAlignment="1">
      <alignment horizontal="center" vertical="center" wrapText="1"/>
    </xf>
    <xf numFmtId="0" fontId="6" fillId="0" borderId="13" xfId="5" applyFont="1" applyFill="1" applyBorder="1" applyAlignment="1">
      <alignment horizontal="center" vertical="center" wrapText="1"/>
    </xf>
    <xf numFmtId="0" fontId="6" fillId="0" borderId="11" xfId="5" applyFont="1" applyFill="1" applyBorder="1" applyAlignment="1">
      <alignment horizontal="center" vertical="center" wrapText="1"/>
    </xf>
    <xf numFmtId="0" fontId="6" fillId="0" borderId="0" xfId="5" applyFont="1" applyFill="1" applyBorder="1" applyAlignment="1">
      <alignment horizontal="center" vertical="center" wrapText="1"/>
    </xf>
    <xf numFmtId="0" fontId="6" fillId="0" borderId="19" xfId="5" applyFont="1" applyFill="1" applyBorder="1" applyAlignment="1">
      <alignment horizontal="center" vertical="center" wrapText="1"/>
    </xf>
    <xf numFmtId="0" fontId="6" fillId="0" borderId="12" xfId="5" applyFont="1" applyFill="1" applyBorder="1" applyAlignment="1">
      <alignment horizontal="center" vertical="center" wrapText="1"/>
    </xf>
    <xf numFmtId="0" fontId="6" fillId="0" borderId="7" xfId="5" applyFont="1" applyFill="1" applyBorder="1" applyAlignment="1">
      <alignment horizontal="center" vertical="center" wrapText="1"/>
    </xf>
    <xf numFmtId="0" fontId="6" fillId="0" borderId="41" xfId="5" applyFont="1" applyFill="1" applyBorder="1" applyAlignment="1">
      <alignment horizontal="center" vertical="center" wrapText="1"/>
    </xf>
    <xf numFmtId="0" fontId="6" fillId="0" borderId="18" xfId="5" applyFont="1" applyFill="1" applyBorder="1" applyAlignment="1">
      <alignment horizontal="center" vertical="center"/>
    </xf>
    <xf numFmtId="0" fontId="3" fillId="0" borderId="10" xfId="5" applyFont="1" applyFill="1" applyBorder="1" applyAlignment="1">
      <alignment horizontal="center" vertical="center"/>
    </xf>
    <xf numFmtId="0" fontId="3" fillId="0" borderId="9" xfId="5" applyFont="1" applyFill="1" applyBorder="1" applyAlignment="1">
      <alignment horizontal="center" vertical="center"/>
    </xf>
    <xf numFmtId="0" fontId="3" fillId="0" borderId="3" xfId="5" applyFont="1" applyFill="1" applyBorder="1" applyAlignment="1">
      <alignment horizontal="center" vertical="center"/>
    </xf>
    <xf numFmtId="0" fontId="3" fillId="0" borderId="31" xfId="5"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protection locked="0"/>
    </xf>
    <xf numFmtId="176" fontId="6" fillId="0" borderId="10" xfId="5" applyNumberFormat="1" applyFont="1" applyFill="1" applyBorder="1" applyAlignment="1" applyProtection="1">
      <alignment vertical="center"/>
      <protection locked="0"/>
    </xf>
    <xf numFmtId="176" fontId="6" fillId="0" borderId="9" xfId="5" applyNumberFormat="1" applyFont="1" applyFill="1" applyBorder="1" applyAlignment="1" applyProtection="1">
      <alignment vertical="center"/>
      <protection locked="0"/>
    </xf>
    <xf numFmtId="176" fontId="6" fillId="0" borderId="3" xfId="5" applyNumberFormat="1" applyFont="1" applyFill="1" applyBorder="1" applyAlignment="1" applyProtection="1">
      <alignment vertical="center"/>
      <protection locked="0"/>
    </xf>
    <xf numFmtId="177" fontId="6" fillId="0" borderId="10" xfId="1" applyNumberFormat="1" applyFont="1" applyFill="1" applyBorder="1" applyAlignment="1" applyProtection="1">
      <alignment horizontal="right" vertical="center"/>
      <protection locked="0"/>
    </xf>
    <xf numFmtId="177" fontId="6" fillId="0" borderId="9" xfId="1" applyNumberFormat="1" applyFont="1" applyFill="1" applyBorder="1" applyAlignment="1" applyProtection="1">
      <alignment horizontal="right" vertical="center"/>
      <protection locked="0"/>
    </xf>
    <xf numFmtId="177" fontId="6" fillId="0" borderId="3" xfId="1" applyNumberFormat="1" applyFont="1" applyFill="1" applyBorder="1" applyAlignment="1" applyProtection="1">
      <alignment horizontal="right" vertical="center"/>
      <protection locked="0"/>
    </xf>
    <xf numFmtId="187" fontId="6" fillId="0" borderId="10" xfId="1" applyNumberFormat="1" applyFont="1" applyFill="1" applyBorder="1" applyAlignment="1" applyProtection="1">
      <alignment horizontal="right" vertical="center"/>
      <protection locked="0"/>
    </xf>
    <xf numFmtId="187" fontId="6" fillId="0" borderId="9" xfId="1" applyNumberFormat="1" applyFont="1" applyFill="1" applyBorder="1" applyAlignment="1" applyProtection="1">
      <alignment horizontal="right" vertical="center"/>
      <protection locked="0"/>
    </xf>
    <xf numFmtId="187" fontId="6" fillId="0" borderId="3" xfId="1" applyNumberFormat="1" applyFont="1" applyFill="1" applyBorder="1" applyAlignment="1" applyProtection="1">
      <alignment horizontal="right" vertical="center"/>
      <protection locked="0"/>
    </xf>
    <xf numFmtId="186" fontId="22" fillId="0" borderId="10" xfId="5" applyNumberFormat="1" applyFont="1" applyFill="1" applyBorder="1" applyAlignment="1">
      <alignment horizontal="right" vertical="center" shrinkToFit="1"/>
    </xf>
    <xf numFmtId="186" fontId="22" fillId="0" borderId="9" xfId="5" applyNumberFormat="1" applyFont="1" applyFill="1" applyBorder="1" applyAlignment="1">
      <alignment horizontal="right" vertical="center" shrinkToFit="1"/>
    </xf>
    <xf numFmtId="0" fontId="12" fillId="0" borderId="10" xfId="5" applyFont="1" applyFill="1" applyBorder="1" applyAlignment="1" applyProtection="1">
      <alignment horizontal="center" vertical="center"/>
      <protection locked="0"/>
    </xf>
    <xf numFmtId="0" fontId="12" fillId="0" borderId="3" xfId="5" applyFont="1" applyFill="1" applyBorder="1" applyAlignment="1" applyProtection="1">
      <alignment horizontal="center" vertical="center"/>
      <protection locked="0"/>
    </xf>
    <xf numFmtId="176" fontId="6" fillId="0" borderId="16" xfId="5" applyNumberFormat="1" applyFont="1" applyFill="1" applyBorder="1" applyAlignment="1" applyProtection="1">
      <alignment vertical="center"/>
      <protection locked="0"/>
    </xf>
    <xf numFmtId="176" fontId="6" fillId="0" borderId="17" xfId="5" applyNumberFormat="1" applyFont="1" applyFill="1" applyBorder="1" applyAlignment="1" applyProtection="1">
      <alignment vertical="center"/>
      <protection locked="0"/>
    </xf>
    <xf numFmtId="176" fontId="6" fillId="0" borderId="8" xfId="5" applyNumberFormat="1" applyFont="1" applyFill="1" applyBorder="1" applyAlignment="1" applyProtection="1">
      <alignment vertical="center"/>
      <protection locked="0"/>
    </xf>
    <xf numFmtId="177" fontId="6" fillId="0" borderId="16" xfId="1" applyNumberFormat="1" applyFont="1" applyFill="1" applyBorder="1" applyAlignment="1" applyProtection="1">
      <alignment horizontal="right" vertical="center"/>
      <protection locked="0"/>
    </xf>
    <xf numFmtId="177" fontId="6" fillId="0" borderId="17" xfId="1" applyNumberFormat="1" applyFont="1" applyFill="1" applyBorder="1" applyAlignment="1" applyProtection="1">
      <alignment horizontal="right" vertical="center"/>
      <protection locked="0"/>
    </xf>
    <xf numFmtId="177" fontId="6" fillId="0" borderId="8" xfId="1" applyNumberFormat="1" applyFont="1" applyFill="1" applyBorder="1" applyAlignment="1" applyProtection="1">
      <alignment horizontal="right" vertical="center"/>
      <protection locked="0"/>
    </xf>
    <xf numFmtId="0" fontId="15" fillId="0" borderId="9" xfId="0" applyFont="1" applyFill="1" applyBorder="1" applyAlignment="1">
      <alignment horizontal="center" vertical="center"/>
    </xf>
    <xf numFmtId="0" fontId="15" fillId="0" borderId="3" xfId="0" applyFont="1" applyFill="1" applyBorder="1" applyAlignment="1">
      <alignment horizontal="center" vertical="center"/>
    </xf>
    <xf numFmtId="0" fontId="6" fillId="0" borderId="16" xfId="5" applyFont="1" applyFill="1" applyBorder="1" applyAlignment="1" applyProtection="1">
      <alignment horizontal="center" vertical="center"/>
      <protection locked="0"/>
    </xf>
    <xf numFmtId="0" fontId="6" fillId="0" borderId="17" xfId="5" applyFont="1" applyFill="1" applyBorder="1" applyAlignment="1" applyProtection="1">
      <alignment horizontal="center" vertical="center"/>
      <protection locked="0"/>
    </xf>
    <xf numFmtId="0" fontId="6" fillId="0" borderId="8" xfId="5" applyFont="1" applyFill="1" applyBorder="1" applyAlignment="1" applyProtection="1">
      <alignment horizontal="center" vertical="center"/>
      <protection locked="0"/>
    </xf>
    <xf numFmtId="0" fontId="12" fillId="0" borderId="10" xfId="5" applyFont="1" applyFill="1" applyBorder="1" applyAlignment="1">
      <alignment horizontal="center" vertical="center"/>
    </xf>
    <xf numFmtId="0" fontId="12" fillId="0" borderId="3" xfId="5" applyFont="1" applyFill="1" applyBorder="1" applyAlignment="1">
      <alignment horizontal="center" vertical="center"/>
    </xf>
    <xf numFmtId="38" fontId="6" fillId="0" borderId="10" xfId="1" applyFont="1" applyFill="1" applyBorder="1" applyAlignment="1">
      <alignment horizontal="right" vertical="center"/>
    </xf>
    <xf numFmtId="38" fontId="6" fillId="0" borderId="9" xfId="1" applyFont="1" applyFill="1" applyBorder="1" applyAlignment="1">
      <alignment horizontal="right" vertical="center"/>
    </xf>
    <xf numFmtId="0" fontId="6" fillId="0" borderId="45" xfId="5" applyFont="1" applyFill="1" applyBorder="1" applyAlignment="1">
      <alignment horizontal="center" vertical="center"/>
    </xf>
    <xf numFmtId="0" fontId="6" fillId="0" borderId="5" xfId="5" applyFont="1" applyFill="1" applyBorder="1" applyAlignment="1">
      <alignment horizontal="center" vertical="center"/>
    </xf>
    <xf numFmtId="0" fontId="6" fillId="0" borderId="4" xfId="5" applyFont="1" applyFill="1" applyBorder="1" applyAlignment="1">
      <alignment horizontal="center" vertical="center"/>
    </xf>
    <xf numFmtId="176" fontId="6" fillId="0" borderId="49" xfId="5" applyNumberFormat="1" applyFont="1" applyFill="1" applyBorder="1" applyAlignment="1">
      <alignment horizontal="right" vertical="center"/>
    </xf>
    <xf numFmtId="176" fontId="6" fillId="0" borderId="5" xfId="5" applyNumberFormat="1" applyFont="1" applyFill="1" applyBorder="1" applyAlignment="1">
      <alignment horizontal="right" vertical="center"/>
    </xf>
    <xf numFmtId="176" fontId="6" fillId="0" borderId="4" xfId="5" applyNumberFormat="1" applyFont="1" applyFill="1" applyBorder="1" applyAlignment="1">
      <alignment horizontal="right" vertical="center"/>
    </xf>
    <xf numFmtId="177" fontId="6" fillId="0" borderId="49" xfId="5" applyNumberFormat="1" applyFont="1" applyFill="1" applyBorder="1" applyAlignment="1">
      <alignment horizontal="right" vertical="center"/>
    </xf>
    <xf numFmtId="177" fontId="6" fillId="0" borderId="5" xfId="5" applyNumberFormat="1" applyFont="1" applyFill="1" applyBorder="1" applyAlignment="1">
      <alignment horizontal="right" vertical="center"/>
    </xf>
    <xf numFmtId="177" fontId="6" fillId="0" borderId="1" xfId="5" applyNumberFormat="1" applyFont="1" applyFill="1" applyBorder="1" applyAlignment="1">
      <alignment horizontal="right" vertical="center"/>
    </xf>
    <xf numFmtId="3" fontId="23" fillId="4" borderId="9" xfId="5" applyNumberFormat="1" applyFont="1" applyFill="1" applyBorder="1" applyAlignment="1">
      <alignment horizontal="right" vertical="center"/>
    </xf>
    <xf numFmtId="14" fontId="3" fillId="0" borderId="7" xfId="5" applyNumberFormat="1" applyFill="1" applyBorder="1" applyAlignment="1">
      <alignment horizontal="center"/>
    </xf>
    <xf numFmtId="14" fontId="39" fillId="0" borderId="7" xfId="5" applyNumberFormat="1" applyFont="1" applyFill="1" applyBorder="1" applyAlignment="1">
      <alignment vertical="center"/>
    </xf>
    <xf numFmtId="0" fontId="6" fillId="0" borderId="7" xfId="5" applyFont="1" applyFill="1" applyBorder="1" applyAlignment="1">
      <alignment horizontal="distributed"/>
    </xf>
    <xf numFmtId="38" fontId="22" fillId="0" borderId="10" xfId="5" applyNumberFormat="1" applyFont="1" applyFill="1" applyBorder="1" applyAlignment="1">
      <alignment horizontal="right" vertical="center" shrinkToFit="1"/>
    </xf>
    <xf numFmtId="0" fontId="22" fillId="0" borderId="9" xfId="5" applyFont="1" applyFill="1" applyBorder="1" applyAlignment="1">
      <alignment horizontal="right" vertical="center" shrinkToFit="1"/>
    </xf>
    <xf numFmtId="183" fontId="22" fillId="0" borderId="10" xfId="5" applyNumberFormat="1" applyFont="1" applyFill="1" applyBorder="1" applyAlignment="1">
      <alignment horizontal="right" vertical="center" shrinkToFit="1"/>
    </xf>
    <xf numFmtId="183" fontId="22" fillId="0" borderId="9" xfId="5" applyNumberFormat="1" applyFont="1" applyFill="1" applyBorder="1" applyAlignment="1">
      <alignment horizontal="right" vertical="center" shrinkToFit="1"/>
    </xf>
    <xf numFmtId="38" fontId="6" fillId="0" borderId="7" xfId="1" applyFont="1" applyFill="1" applyBorder="1" applyAlignment="1" applyProtection="1">
      <alignment horizontal="right" vertical="center"/>
      <protection locked="0"/>
    </xf>
    <xf numFmtId="0" fontId="6" fillId="0" borderId="32" xfId="4" applyFont="1" applyFill="1" applyBorder="1" applyAlignment="1" applyProtection="1">
      <alignment horizontal="center" vertical="center"/>
      <protection locked="0"/>
    </xf>
    <xf numFmtId="38" fontId="6" fillId="0" borderId="63" xfId="1" applyFont="1" applyFill="1" applyBorder="1" applyAlignment="1" applyProtection="1">
      <alignment horizontal="right" vertical="center"/>
      <protection locked="0"/>
    </xf>
    <xf numFmtId="38" fontId="6" fillId="0" borderId="16" xfId="1" applyFont="1" applyFill="1" applyBorder="1" applyAlignment="1" applyProtection="1">
      <alignment horizontal="right" vertical="center" shrinkToFit="1"/>
      <protection locked="0"/>
    </xf>
    <xf numFmtId="38" fontId="6" fillId="0" borderId="17" xfId="1" applyFont="1" applyFill="1" applyBorder="1" applyAlignment="1" applyProtection="1">
      <alignment horizontal="right" vertical="center" shrinkToFit="1"/>
      <protection locked="0"/>
    </xf>
    <xf numFmtId="38" fontId="3" fillId="0" borderId="63" xfId="1" applyFont="1" applyFill="1" applyBorder="1" applyAlignment="1" applyProtection="1">
      <alignment horizontal="right" vertical="center" shrinkToFit="1"/>
      <protection locked="0"/>
    </xf>
    <xf numFmtId="38" fontId="3" fillId="0" borderId="9" xfId="1" applyFont="1" applyFill="1" applyBorder="1" applyAlignment="1" applyProtection="1">
      <alignment horizontal="right" vertical="center" shrinkToFit="1"/>
      <protection locked="0"/>
    </xf>
    <xf numFmtId="38" fontId="3" fillId="4" borderId="9" xfId="1" applyFont="1" applyFill="1" applyBorder="1" applyAlignment="1">
      <alignment horizontal="right" vertical="center" shrinkToFit="1"/>
    </xf>
    <xf numFmtId="38" fontId="3" fillId="0" borderId="46" xfId="1" applyFont="1" applyFill="1" applyBorder="1" applyAlignment="1" applyProtection="1">
      <alignment horizontal="right" vertical="center" shrinkToFit="1"/>
      <protection locked="0"/>
    </xf>
    <xf numFmtId="38" fontId="3" fillId="0" borderId="43" xfId="1" applyFont="1" applyFill="1" applyBorder="1" applyAlignment="1" applyProtection="1">
      <alignment horizontal="right" vertical="center" shrinkToFit="1"/>
      <protection locked="0"/>
    </xf>
    <xf numFmtId="38" fontId="3" fillId="0" borderId="10" xfId="1" applyFont="1" applyFill="1" applyBorder="1" applyAlignment="1" applyProtection="1">
      <alignment horizontal="right" vertical="center" shrinkToFit="1"/>
      <protection locked="0"/>
    </xf>
    <xf numFmtId="38" fontId="3" fillId="0" borderId="66" xfId="1" applyFont="1" applyFill="1" applyBorder="1" applyAlignment="1" applyProtection="1">
      <alignment horizontal="right" vertical="center" shrinkToFit="1"/>
      <protection locked="0"/>
    </xf>
    <xf numFmtId="38" fontId="3" fillId="0" borderId="18" xfId="1" applyFont="1" applyFill="1" applyBorder="1" applyAlignment="1" applyProtection="1">
      <alignment horizontal="right" vertical="center" shrinkToFit="1"/>
      <protection locked="0"/>
    </xf>
    <xf numFmtId="38" fontId="5" fillId="0" borderId="49" xfId="1" applyFont="1" applyFill="1" applyBorder="1" applyAlignment="1">
      <alignment horizontal="right" vertical="center" shrinkToFit="1"/>
    </xf>
    <xf numFmtId="38" fontId="5" fillId="0" borderId="5" xfId="1" applyFont="1" applyFill="1" applyBorder="1" applyAlignment="1">
      <alignment horizontal="right" vertical="center" shrinkToFit="1"/>
    </xf>
    <xf numFmtId="38" fontId="6" fillId="0" borderId="10" xfId="1" applyFont="1" applyFill="1" applyBorder="1" applyAlignment="1" applyProtection="1">
      <alignment horizontal="right" vertical="center" shrinkToFit="1"/>
      <protection locked="0"/>
    </xf>
    <xf numFmtId="38" fontId="6" fillId="0" borderId="9" xfId="1" applyFont="1" applyFill="1" applyBorder="1" applyAlignment="1" applyProtection="1">
      <alignment horizontal="right" vertical="center" shrinkToFit="1"/>
      <protection locked="0"/>
    </xf>
    <xf numFmtId="38" fontId="3" fillId="4" borderId="10" xfId="1" applyFont="1" applyFill="1" applyBorder="1" applyAlignment="1">
      <alignment horizontal="right" vertical="center" shrinkToFit="1"/>
    </xf>
    <xf numFmtId="177" fontId="3" fillId="0" borderId="10" xfId="1" applyNumberFormat="1" applyFont="1" applyFill="1" applyBorder="1" applyAlignment="1" applyProtection="1">
      <alignment horizontal="right" vertical="center" shrinkToFit="1"/>
      <protection locked="0"/>
    </xf>
    <xf numFmtId="177" fontId="3" fillId="0" borderId="9" xfId="1" applyNumberFormat="1" applyFont="1" applyFill="1" applyBorder="1" applyAlignment="1" applyProtection="1">
      <alignment horizontal="right" vertical="center" shrinkToFit="1"/>
      <protection locked="0"/>
    </xf>
    <xf numFmtId="177" fontId="3" fillId="0" borderId="40" xfId="1" applyNumberFormat="1" applyFont="1" applyFill="1" applyBorder="1" applyAlignment="1" applyProtection="1">
      <alignment horizontal="right" vertical="center" shrinkToFit="1"/>
      <protection locked="0"/>
    </xf>
    <xf numFmtId="177" fontId="3" fillId="0" borderId="18" xfId="1" applyNumberFormat="1" applyFont="1" applyFill="1" applyBorder="1" applyAlignment="1" applyProtection="1">
      <alignment horizontal="right" vertical="center" shrinkToFit="1"/>
      <protection locked="0"/>
    </xf>
    <xf numFmtId="0" fontId="6" fillId="0" borderId="9" xfId="4" applyFont="1" applyFill="1" applyBorder="1" applyAlignment="1">
      <alignment horizontal="center" vertical="center"/>
    </xf>
    <xf numFmtId="0" fontId="6" fillId="0" borderId="3" xfId="4" applyFont="1" applyFill="1" applyBorder="1" applyAlignment="1">
      <alignment horizontal="center" vertical="center"/>
    </xf>
    <xf numFmtId="0" fontId="6" fillId="0" borderId="10" xfId="4" applyFont="1" applyFill="1" applyBorder="1" applyAlignment="1" applyProtection="1">
      <alignment horizontal="center" vertical="center" shrinkToFit="1"/>
      <protection locked="0"/>
    </xf>
    <xf numFmtId="0" fontId="6" fillId="0" borderId="9" xfId="4" applyFont="1" applyFill="1" applyBorder="1" applyAlignment="1" applyProtection="1">
      <alignment horizontal="center" vertical="center" shrinkToFit="1"/>
      <protection locked="0"/>
    </xf>
    <xf numFmtId="0" fontId="6" fillId="0" borderId="3" xfId="4" applyFont="1" applyFill="1" applyBorder="1" applyAlignment="1" applyProtection="1">
      <alignment horizontal="center" vertical="center" shrinkToFit="1"/>
      <protection locked="0"/>
    </xf>
    <xf numFmtId="38" fontId="3" fillId="4" borderId="46" xfId="1" applyFont="1" applyFill="1" applyBorder="1" applyAlignment="1">
      <alignment horizontal="right" vertical="center" shrinkToFit="1"/>
    </xf>
    <xf numFmtId="38" fontId="3" fillId="4" borderId="43" xfId="1" applyFont="1" applyFill="1" applyBorder="1" applyAlignment="1">
      <alignment horizontal="right" vertical="center" shrinkToFit="1"/>
    </xf>
    <xf numFmtId="38" fontId="6" fillId="0" borderId="40" xfId="1" applyFont="1" applyFill="1" applyBorder="1" applyAlignment="1" applyProtection="1">
      <alignment horizontal="right" vertical="center" shrinkToFit="1"/>
      <protection locked="0"/>
    </xf>
    <xf numFmtId="38" fontId="6" fillId="0" borderId="18" xfId="1" applyFont="1" applyFill="1" applyBorder="1" applyAlignment="1" applyProtection="1">
      <alignment horizontal="right" vertical="center" shrinkToFit="1"/>
      <protection locked="0"/>
    </xf>
    <xf numFmtId="38" fontId="3" fillId="0" borderId="10" xfId="1" applyFont="1" applyFill="1" applyBorder="1" applyAlignment="1">
      <alignment horizontal="right" vertical="center" shrinkToFit="1"/>
    </xf>
    <xf numFmtId="38" fontId="3" fillId="0" borderId="9" xfId="1" applyFont="1" applyFill="1" applyBorder="1" applyAlignment="1">
      <alignment horizontal="right" vertical="center" shrinkToFit="1"/>
    </xf>
    <xf numFmtId="38" fontId="3" fillId="4" borderId="5" xfId="1" applyFont="1" applyFill="1" applyBorder="1" applyAlignment="1">
      <alignment horizontal="right" vertical="center" shrinkToFit="1"/>
    </xf>
    <xf numFmtId="0" fontId="6" fillId="0" borderId="54" xfId="6" applyFont="1" applyFill="1" applyBorder="1" applyAlignment="1">
      <alignment horizontal="center" vertical="center" textRotation="255"/>
    </xf>
    <xf numFmtId="0" fontId="6" fillId="0" borderId="34" xfId="6" applyFont="1" applyFill="1" applyBorder="1" applyAlignment="1">
      <alignment horizontal="center" vertical="center" textRotation="255"/>
    </xf>
    <xf numFmtId="0" fontId="6" fillId="0" borderId="55" xfId="6" applyFont="1" applyFill="1" applyBorder="1" applyAlignment="1">
      <alignment horizontal="center" vertical="center" textRotation="255"/>
    </xf>
    <xf numFmtId="0" fontId="6" fillId="0" borderId="40" xfId="6" applyFont="1" applyFill="1" applyBorder="1" applyAlignment="1">
      <alignment horizontal="left" vertical="center"/>
    </xf>
    <xf numFmtId="0" fontId="6" fillId="0" borderId="18" xfId="6" applyFont="1" applyFill="1" applyBorder="1" applyAlignment="1">
      <alignment horizontal="left" vertical="center"/>
    </xf>
    <xf numFmtId="0" fontId="6" fillId="0" borderId="46" xfId="6" applyFont="1" applyFill="1" applyBorder="1" applyAlignment="1">
      <alignment horizontal="left" vertical="center"/>
    </xf>
    <xf numFmtId="0" fontId="6" fillId="0" borderId="43" xfId="6" applyFont="1" applyFill="1" applyBorder="1" applyAlignment="1">
      <alignment horizontal="left" vertical="center"/>
    </xf>
    <xf numFmtId="49" fontId="6" fillId="0" borderId="45" xfId="6" applyNumberFormat="1" applyFont="1" applyFill="1" applyBorder="1" applyAlignment="1">
      <alignment horizontal="center" vertical="center"/>
    </xf>
    <xf numFmtId="49" fontId="6" fillId="0" borderId="5" xfId="6" applyNumberFormat="1" applyFont="1" applyFill="1" applyBorder="1" applyAlignment="1">
      <alignment horizontal="center" vertical="center"/>
    </xf>
    <xf numFmtId="49" fontId="6" fillId="0" borderId="1" xfId="6" applyNumberFormat="1" applyFont="1" applyFill="1" applyBorder="1" applyAlignment="1">
      <alignment horizontal="center" vertical="center"/>
    </xf>
    <xf numFmtId="38" fontId="3" fillId="0" borderId="62" xfId="1" applyFont="1" applyFill="1" applyBorder="1" applyAlignment="1" applyProtection="1">
      <alignment horizontal="right" vertical="center" shrinkToFit="1"/>
      <protection locked="0"/>
    </xf>
    <xf numFmtId="38" fontId="3" fillId="4" borderId="62" xfId="1" applyFont="1" applyFill="1" applyBorder="1" applyAlignment="1">
      <alignment horizontal="right" vertical="center" shrinkToFit="1"/>
    </xf>
    <xf numFmtId="38" fontId="3" fillId="4" borderId="12" xfId="1" applyFont="1" applyFill="1" applyBorder="1" applyAlignment="1">
      <alignment horizontal="right" vertical="center" shrinkToFit="1"/>
    </xf>
    <xf numFmtId="38" fontId="3" fillId="4" borderId="7" xfId="1" applyFont="1" applyFill="1" applyBorder="1" applyAlignment="1">
      <alignment horizontal="right" vertical="center" shrinkToFit="1"/>
    </xf>
    <xf numFmtId="38" fontId="3" fillId="0" borderId="40" xfId="1" applyFont="1" applyFill="1" applyBorder="1" applyAlignment="1" applyProtection="1">
      <alignment horizontal="right" vertical="center" shrinkToFit="1"/>
      <protection locked="0"/>
    </xf>
    <xf numFmtId="38" fontId="3" fillId="4" borderId="77" xfId="1" applyFont="1" applyFill="1" applyBorder="1" applyAlignment="1">
      <alignment horizontal="right" vertical="center" shrinkToFit="1"/>
    </xf>
    <xf numFmtId="38" fontId="3" fillId="4" borderId="23" xfId="1" applyFont="1" applyFill="1" applyBorder="1" applyAlignment="1">
      <alignment horizontal="right" vertical="center" shrinkToFit="1"/>
    </xf>
    <xf numFmtId="38" fontId="3" fillId="4" borderId="49" xfId="1" applyFont="1" applyFill="1" applyBorder="1" applyAlignment="1">
      <alignment horizontal="right" vertical="center" shrinkToFit="1"/>
    </xf>
    <xf numFmtId="177" fontId="3" fillId="0" borderId="49" xfId="1" applyNumberFormat="1" applyFont="1" applyFill="1" applyBorder="1" applyAlignment="1">
      <alignment horizontal="right" vertical="center" shrinkToFit="1"/>
    </xf>
    <xf numFmtId="177" fontId="3" fillId="0" borderId="5" xfId="1" applyNumberFormat="1" applyFont="1" applyFill="1" applyBorder="1" applyAlignment="1">
      <alignment horizontal="right" vertical="center" shrinkToFit="1"/>
    </xf>
    <xf numFmtId="38" fontId="3" fillId="0" borderId="49" xfId="1" applyFont="1" applyFill="1" applyBorder="1" applyAlignment="1">
      <alignment horizontal="right" vertical="center" shrinkToFit="1"/>
    </xf>
    <xf numFmtId="38" fontId="3" fillId="0" borderId="5" xfId="1" applyFont="1" applyFill="1" applyBorder="1" applyAlignment="1">
      <alignment horizontal="right" vertical="center" shrinkToFit="1"/>
    </xf>
    <xf numFmtId="38" fontId="3" fillId="0" borderId="11" xfId="1" applyFont="1" applyFill="1" applyBorder="1" applyAlignment="1" applyProtection="1">
      <alignment horizontal="right" vertical="center"/>
      <protection locked="0"/>
    </xf>
    <xf numFmtId="0" fontId="16" fillId="0" borderId="0" xfId="0" applyFont="1" applyFill="1" applyBorder="1" applyAlignment="1" applyProtection="1">
      <alignment horizontal="right" vertical="center"/>
      <protection locked="0"/>
    </xf>
    <xf numFmtId="0" fontId="16" fillId="0" borderId="2" xfId="0" applyFont="1" applyFill="1" applyBorder="1" applyAlignment="1" applyProtection="1">
      <alignment horizontal="right" vertical="center"/>
      <protection locked="0"/>
    </xf>
    <xf numFmtId="38" fontId="3" fillId="0" borderId="10" xfId="1" applyFont="1" applyFill="1" applyBorder="1" applyAlignment="1" applyProtection="1">
      <alignment horizontal="right" vertical="center"/>
      <protection locked="0"/>
    </xf>
    <xf numFmtId="0" fontId="16" fillId="0" borderId="3" xfId="0" applyFont="1" applyFill="1" applyBorder="1" applyAlignment="1" applyProtection="1">
      <alignment horizontal="right" vertical="center"/>
      <protection locked="0"/>
    </xf>
    <xf numFmtId="38" fontId="6" fillId="0" borderId="49" xfId="1" applyFont="1" applyFill="1" applyBorder="1" applyAlignment="1">
      <alignment horizontal="right" vertical="center" shrinkToFit="1"/>
    </xf>
    <xf numFmtId="38" fontId="6" fillId="0" borderId="5" xfId="1" applyFont="1" applyFill="1" applyBorder="1" applyAlignment="1">
      <alignment horizontal="right" vertical="center" shrinkToFit="1"/>
    </xf>
    <xf numFmtId="38" fontId="6" fillId="0" borderId="46" xfId="1" applyFont="1" applyFill="1" applyBorder="1" applyAlignment="1" applyProtection="1">
      <alignment horizontal="right" vertical="center" shrinkToFit="1"/>
      <protection locked="0"/>
    </xf>
    <xf numFmtId="38" fontId="6" fillId="0" borderId="43" xfId="1" applyFont="1" applyFill="1" applyBorder="1" applyAlignment="1" applyProtection="1">
      <alignment horizontal="right" vertical="center" shrinkToFit="1"/>
      <protection locked="0"/>
    </xf>
    <xf numFmtId="38" fontId="3" fillId="0" borderId="46" xfId="1" applyFont="1" applyFill="1" applyBorder="1" applyAlignment="1">
      <alignment horizontal="right" vertical="center" shrinkToFit="1"/>
    </xf>
    <xf numFmtId="38" fontId="3" fillId="0" borderId="43" xfId="1" applyFont="1" applyFill="1" applyBorder="1" applyAlignment="1">
      <alignment horizontal="right" vertical="center" shrinkToFit="1"/>
    </xf>
    <xf numFmtId="0" fontId="6" fillId="0" borderId="10" xfId="6" applyFont="1" applyFill="1" applyBorder="1" applyAlignment="1">
      <alignment horizontal="center" vertical="center"/>
    </xf>
    <xf numFmtId="0" fontId="6" fillId="0" borderId="9" xfId="6" applyFont="1" applyFill="1" applyBorder="1" applyAlignment="1">
      <alignment horizontal="center" vertical="center"/>
    </xf>
    <xf numFmtId="0" fontId="6" fillId="0" borderId="3" xfId="6" applyFont="1" applyFill="1" applyBorder="1" applyAlignment="1">
      <alignment horizontal="center" vertical="center"/>
    </xf>
    <xf numFmtId="0" fontId="6" fillId="0" borderId="10" xfId="4" applyFont="1" applyFill="1" applyBorder="1" applyAlignment="1">
      <alignment horizontal="center" vertical="center"/>
    </xf>
    <xf numFmtId="0" fontId="6" fillId="0" borderId="38" xfId="4" applyFont="1" applyFill="1" applyBorder="1" applyAlignment="1">
      <alignment horizontal="center" vertical="center"/>
    </xf>
    <xf numFmtId="0" fontId="16" fillId="0" borderId="9" xfId="0" applyFont="1" applyFill="1" applyBorder="1" applyAlignment="1" applyProtection="1">
      <alignment horizontal="right" vertical="center"/>
      <protection locked="0"/>
    </xf>
    <xf numFmtId="0" fontId="6" fillId="0" borderId="10" xfId="4" applyFont="1" applyFill="1" applyBorder="1" applyAlignment="1">
      <alignment horizontal="center" vertical="center" shrinkToFit="1"/>
    </xf>
    <xf numFmtId="0" fontId="6" fillId="0" borderId="9" xfId="4" applyFont="1" applyFill="1" applyBorder="1" applyAlignment="1">
      <alignment horizontal="center" vertical="center" shrinkToFit="1"/>
    </xf>
    <xf numFmtId="0" fontId="6" fillId="0" borderId="38" xfId="4" applyFont="1" applyFill="1" applyBorder="1" applyAlignment="1">
      <alignment horizontal="center" vertical="center" shrinkToFit="1"/>
    </xf>
    <xf numFmtId="0" fontId="6" fillId="0" borderId="10" xfId="6" applyFont="1" applyFill="1" applyBorder="1" applyAlignment="1">
      <alignment horizontal="left" vertical="center"/>
    </xf>
    <xf numFmtId="0" fontId="6" fillId="0" borderId="9" xfId="6" applyFont="1" applyFill="1" applyBorder="1" applyAlignment="1">
      <alignment horizontal="left" vertical="center"/>
    </xf>
    <xf numFmtId="38" fontId="3" fillId="4" borderId="10" xfId="1" applyFont="1" applyFill="1" applyBorder="1" applyAlignment="1">
      <alignment horizontal="right" vertical="center"/>
    </xf>
    <xf numFmtId="38" fontId="3" fillId="4" borderId="3" xfId="1" applyFont="1" applyFill="1" applyBorder="1" applyAlignment="1">
      <alignment horizontal="right" vertical="center"/>
    </xf>
    <xf numFmtId="0" fontId="16" fillId="4" borderId="9" xfId="0" applyFont="1" applyFill="1" applyBorder="1" applyAlignment="1">
      <alignment horizontal="right" vertical="center"/>
    </xf>
    <xf numFmtId="0" fontId="16" fillId="4" borderId="3" xfId="0" applyFont="1" applyFill="1" applyBorder="1" applyAlignment="1">
      <alignment horizontal="right" vertical="center"/>
    </xf>
    <xf numFmtId="178" fontId="3" fillId="0" borderId="40" xfId="1" applyNumberFormat="1" applyFont="1" applyFill="1" applyBorder="1" applyAlignment="1" applyProtection="1">
      <alignment horizontal="right" vertical="center" shrinkToFit="1"/>
      <protection locked="0"/>
    </xf>
    <xf numFmtId="178" fontId="3" fillId="0" borderId="18" xfId="1" applyNumberFormat="1" applyFont="1" applyFill="1" applyBorder="1" applyAlignment="1" applyProtection="1">
      <alignment horizontal="right" vertical="center" shrinkToFit="1"/>
      <protection locked="0"/>
    </xf>
    <xf numFmtId="184" fontId="3" fillId="0" borderId="40" xfId="1" applyNumberFormat="1" applyFont="1" applyFill="1" applyBorder="1" applyAlignment="1" applyProtection="1">
      <alignment horizontal="right" vertical="center" shrinkToFit="1"/>
      <protection locked="0"/>
    </xf>
    <xf numFmtId="184" fontId="3" fillId="0" borderId="18" xfId="1" applyNumberFormat="1" applyFont="1" applyFill="1" applyBorder="1" applyAlignment="1" applyProtection="1">
      <alignment horizontal="right" vertical="center" shrinkToFit="1"/>
      <protection locked="0"/>
    </xf>
    <xf numFmtId="38" fontId="6" fillId="0" borderId="12" xfId="1" applyFont="1" applyFill="1" applyBorder="1" applyAlignment="1" applyProtection="1">
      <alignment horizontal="right" vertical="center" shrinkToFit="1"/>
      <protection locked="0"/>
    </xf>
    <xf numFmtId="38" fontId="6" fillId="0" borderId="7" xfId="1" applyFont="1" applyFill="1" applyBorder="1" applyAlignment="1" applyProtection="1">
      <alignment horizontal="right" vertical="center" shrinkToFit="1"/>
      <protection locked="0"/>
    </xf>
    <xf numFmtId="38" fontId="3" fillId="0" borderId="77" xfId="1" applyFont="1" applyFill="1" applyBorder="1" applyAlignment="1">
      <alignment horizontal="right" vertical="center" shrinkToFit="1"/>
    </xf>
    <xf numFmtId="38" fontId="3" fillId="0" borderId="23" xfId="1" applyFont="1" applyFill="1" applyBorder="1" applyAlignment="1">
      <alignment horizontal="right" vertical="center" shrinkToFit="1"/>
    </xf>
    <xf numFmtId="38" fontId="3" fillId="4" borderId="37" xfId="1" applyFont="1" applyFill="1" applyBorder="1" applyAlignment="1">
      <alignment horizontal="right" vertical="center" shrinkToFit="1"/>
    </xf>
    <xf numFmtId="0" fontId="6" fillId="0" borderId="33" xfId="6" applyFont="1" applyFill="1" applyBorder="1" applyAlignment="1">
      <alignment horizontal="center" vertical="center" textRotation="255"/>
    </xf>
    <xf numFmtId="0" fontId="6" fillId="0" borderId="32" xfId="6" applyFont="1" applyFill="1" applyBorder="1" applyAlignment="1">
      <alignment horizontal="center" vertical="center" textRotation="255"/>
    </xf>
    <xf numFmtId="38" fontId="6" fillId="0" borderId="64" xfId="1" applyFont="1" applyFill="1" applyBorder="1" applyAlignment="1" applyProtection="1">
      <alignment horizontal="right" vertical="center"/>
      <protection locked="0"/>
    </xf>
    <xf numFmtId="38" fontId="6" fillId="0" borderId="7" xfId="1" applyFont="1" applyFill="1" applyBorder="1" applyAlignment="1" applyProtection="1">
      <alignment vertical="center"/>
      <protection locked="0"/>
    </xf>
    <xf numFmtId="0" fontId="6" fillId="0" borderId="17" xfId="4" applyFont="1" applyFill="1" applyBorder="1" applyAlignment="1">
      <alignment horizontal="center" vertical="center"/>
    </xf>
    <xf numFmtId="0" fontId="6" fillId="0" borderId="8" xfId="4" applyFont="1" applyFill="1" applyBorder="1" applyAlignment="1">
      <alignment horizontal="center" vertical="center"/>
    </xf>
    <xf numFmtId="177" fontId="3" fillId="0" borderId="16" xfId="1" applyNumberFormat="1" applyFont="1" applyFill="1" applyBorder="1" applyAlignment="1" applyProtection="1">
      <alignment horizontal="right" vertical="center" shrinkToFit="1"/>
      <protection locked="0"/>
    </xf>
    <xf numFmtId="177" fontId="3" fillId="0" borderId="17" xfId="1" applyNumberFormat="1" applyFont="1" applyFill="1" applyBorder="1" applyAlignment="1" applyProtection="1">
      <alignment horizontal="right" vertical="center" shrinkToFit="1"/>
      <protection locked="0"/>
    </xf>
    <xf numFmtId="0" fontId="6" fillId="0" borderId="10" xfId="6" applyFont="1" applyFill="1" applyBorder="1" applyAlignment="1">
      <alignment horizontal="center" vertical="center" shrinkToFit="1"/>
    </xf>
    <xf numFmtId="0" fontId="6" fillId="0" borderId="9" xfId="6" applyFont="1" applyFill="1" applyBorder="1" applyAlignment="1">
      <alignment horizontal="center" vertical="center" shrinkToFit="1"/>
    </xf>
    <xf numFmtId="0" fontId="6" fillId="0" borderId="3" xfId="6" applyFont="1" applyFill="1" applyBorder="1" applyAlignment="1">
      <alignment horizontal="center" vertical="center" shrinkToFit="1"/>
    </xf>
    <xf numFmtId="184" fontId="3" fillId="0" borderId="10" xfId="1" applyNumberFormat="1" applyFont="1" applyFill="1" applyBorder="1" applyAlignment="1" applyProtection="1">
      <alignment horizontal="right" vertical="center" shrinkToFit="1"/>
      <protection locked="0"/>
    </xf>
    <xf numFmtId="184" fontId="3" fillId="0" borderId="9" xfId="1" applyNumberFormat="1" applyFont="1" applyFill="1" applyBorder="1" applyAlignment="1" applyProtection="1">
      <alignment horizontal="right" vertical="center" shrinkToFit="1"/>
      <protection locked="0"/>
    </xf>
    <xf numFmtId="184" fontId="3" fillId="0" borderId="49" xfId="1" applyNumberFormat="1" applyFont="1" applyFill="1" applyBorder="1" applyAlignment="1">
      <alignment horizontal="right" vertical="center" shrinkToFit="1"/>
    </xf>
    <xf numFmtId="184" fontId="3" fillId="0" borderId="5" xfId="1" applyNumberFormat="1" applyFont="1" applyFill="1" applyBorder="1" applyAlignment="1">
      <alignment horizontal="right" vertical="center" shrinkToFit="1"/>
    </xf>
    <xf numFmtId="38" fontId="3" fillId="4" borderId="45" xfId="6" applyNumberFormat="1" applyFont="1" applyFill="1" applyBorder="1" applyAlignment="1">
      <alignment horizontal="right" vertical="center" shrinkToFit="1"/>
    </xf>
    <xf numFmtId="0" fontId="3" fillId="4" borderId="5" xfId="6" applyFont="1" applyFill="1" applyBorder="1" applyAlignment="1">
      <alignment horizontal="right" vertical="center" shrinkToFit="1"/>
    </xf>
    <xf numFmtId="38" fontId="3" fillId="4" borderId="49" xfId="6" applyNumberFormat="1" applyFont="1" applyFill="1" applyBorder="1" applyAlignment="1">
      <alignment horizontal="right" vertical="center" shrinkToFit="1"/>
    </xf>
    <xf numFmtId="38" fontId="3" fillId="0" borderId="64" xfId="1" applyFont="1" applyFill="1" applyBorder="1" applyAlignment="1" applyProtection="1">
      <alignment horizontal="right" vertical="center" shrinkToFit="1"/>
      <protection locked="0"/>
    </xf>
    <xf numFmtId="38" fontId="3" fillId="0" borderId="7" xfId="1" applyFont="1" applyFill="1" applyBorder="1" applyAlignment="1" applyProtection="1">
      <alignment horizontal="right" vertical="center" shrinkToFit="1"/>
      <protection locked="0"/>
    </xf>
    <xf numFmtId="38" fontId="3" fillId="0" borderId="12" xfId="1" applyFont="1" applyFill="1" applyBorder="1" applyAlignment="1" applyProtection="1">
      <alignment horizontal="right" vertical="center" shrinkToFit="1"/>
      <protection locked="0"/>
    </xf>
    <xf numFmtId="38" fontId="3" fillId="0" borderId="36" xfId="1" applyFont="1" applyFill="1" applyBorder="1" applyAlignment="1" applyProtection="1">
      <alignment horizontal="right" vertical="center" shrinkToFit="1"/>
      <protection locked="0"/>
    </xf>
    <xf numFmtId="38" fontId="3" fillId="0" borderId="0" xfId="1" applyFont="1" applyFill="1" applyBorder="1" applyAlignment="1" applyProtection="1">
      <alignment horizontal="right" vertical="center" shrinkToFit="1"/>
      <protection locked="0"/>
    </xf>
    <xf numFmtId="38" fontId="3" fillId="0" borderId="11" xfId="1" applyFont="1" applyFill="1" applyBorder="1" applyAlignment="1" applyProtection="1">
      <alignment horizontal="right" vertical="center" shrinkToFit="1"/>
      <protection locked="0"/>
    </xf>
    <xf numFmtId="177" fontId="3" fillId="0" borderId="46" xfId="1" applyNumberFormat="1" applyFont="1" applyFill="1" applyBorder="1" applyAlignment="1" applyProtection="1">
      <alignment horizontal="right" vertical="center" shrinkToFit="1"/>
      <protection locked="0"/>
    </xf>
    <xf numFmtId="177" fontId="3" fillId="0" borderId="43" xfId="1" applyNumberFormat="1" applyFont="1" applyFill="1" applyBorder="1" applyAlignment="1" applyProtection="1">
      <alignment horizontal="right" vertical="center" shrinkToFit="1"/>
      <protection locked="0"/>
    </xf>
    <xf numFmtId="38" fontId="3" fillId="0" borderId="67" xfId="1" applyFont="1" applyFill="1" applyBorder="1" applyAlignment="1" applyProtection="1">
      <alignment horizontal="right" vertical="center" shrinkToFit="1"/>
      <protection locked="0"/>
    </xf>
    <xf numFmtId="38" fontId="3" fillId="0" borderId="17" xfId="1" applyFont="1" applyFill="1" applyBorder="1" applyAlignment="1" applyProtection="1">
      <alignment horizontal="right" vertical="center" shrinkToFit="1"/>
      <protection locked="0"/>
    </xf>
    <xf numFmtId="177" fontId="3" fillId="0" borderId="12" xfId="1" applyNumberFormat="1" applyFont="1" applyFill="1" applyBorder="1" applyAlignment="1" applyProtection="1">
      <alignment horizontal="right" vertical="center" shrinkToFit="1"/>
      <protection locked="0"/>
    </xf>
    <xf numFmtId="177" fontId="3" fillId="0" borderId="7" xfId="1" applyNumberFormat="1" applyFont="1" applyFill="1" applyBorder="1" applyAlignment="1" applyProtection="1">
      <alignment horizontal="right" vertical="center" shrinkToFit="1"/>
      <protection locked="0"/>
    </xf>
    <xf numFmtId="177" fontId="3" fillId="0" borderId="11" xfId="1" applyNumberFormat="1" applyFont="1" applyFill="1" applyBorder="1" applyAlignment="1" applyProtection="1">
      <alignment horizontal="right" vertical="center" shrinkToFit="1"/>
      <protection locked="0"/>
    </xf>
    <xf numFmtId="177" fontId="3" fillId="0" borderId="0" xfId="1" applyNumberFormat="1" applyFont="1" applyFill="1" applyBorder="1" applyAlignment="1" applyProtection="1">
      <alignment horizontal="right" vertical="center" shrinkToFit="1"/>
      <protection locked="0"/>
    </xf>
    <xf numFmtId="38" fontId="3" fillId="4" borderId="45" xfId="1" applyFont="1" applyFill="1" applyBorder="1" applyAlignment="1">
      <alignment horizontal="right" vertical="center" shrinkToFit="1"/>
    </xf>
    <xf numFmtId="38" fontId="3" fillId="0" borderId="16" xfId="1" applyFont="1" applyFill="1" applyBorder="1" applyAlignment="1" applyProtection="1">
      <alignment horizontal="right" vertical="center" shrinkToFit="1"/>
      <protection locked="0"/>
    </xf>
    <xf numFmtId="0" fontId="6" fillId="0" borderId="16" xfId="6" applyFont="1" applyFill="1" applyBorder="1" applyAlignment="1">
      <alignment horizontal="distributed" vertical="center" justifyLastLine="1"/>
    </xf>
    <xf numFmtId="0" fontId="6" fillId="0" borderId="17" xfId="6" applyFont="1" applyFill="1" applyBorder="1" applyAlignment="1">
      <alignment horizontal="distributed" vertical="center" justifyLastLine="1"/>
    </xf>
    <xf numFmtId="0" fontId="6" fillId="0" borderId="42" xfId="6" applyFont="1" applyFill="1" applyBorder="1" applyAlignment="1">
      <alignment horizontal="distributed" vertical="center" justifyLastLine="1"/>
    </xf>
    <xf numFmtId="0" fontId="6" fillId="0" borderId="11" xfId="6" applyFont="1" applyFill="1" applyBorder="1" applyAlignment="1">
      <alignment horizontal="distributed" vertical="center" justifyLastLine="1"/>
    </xf>
    <xf numFmtId="0" fontId="6" fillId="0" borderId="0" xfId="6" applyFont="1" applyFill="1" applyBorder="1" applyAlignment="1">
      <alignment horizontal="distributed" vertical="center" justifyLastLine="1"/>
    </xf>
    <xf numFmtId="0" fontId="6" fillId="0" borderId="19" xfId="6" applyFont="1" applyFill="1" applyBorder="1" applyAlignment="1">
      <alignment horizontal="distributed" vertical="center" justifyLastLine="1"/>
    </xf>
    <xf numFmtId="0" fontId="6" fillId="0" borderId="12" xfId="6" applyFont="1" applyFill="1" applyBorder="1" applyAlignment="1">
      <alignment horizontal="distributed" vertical="center" justifyLastLine="1"/>
    </xf>
    <xf numFmtId="0" fontId="6" fillId="0" borderId="7" xfId="6" applyFont="1" applyFill="1" applyBorder="1" applyAlignment="1">
      <alignment horizontal="distributed" vertical="center" justifyLastLine="1"/>
    </xf>
    <xf numFmtId="0" fontId="6" fillId="0" borderId="41" xfId="6" applyFont="1" applyFill="1" applyBorder="1" applyAlignment="1">
      <alignment horizontal="distributed" vertical="center" justifyLastLine="1"/>
    </xf>
    <xf numFmtId="0" fontId="6" fillId="0" borderId="63" xfId="6" applyFont="1" applyFill="1" applyBorder="1" applyAlignment="1">
      <alignment horizontal="distributed" vertical="center" justifyLastLine="1"/>
    </xf>
    <xf numFmtId="0" fontId="6" fillId="0" borderId="9" xfId="6" applyFont="1" applyFill="1" applyBorder="1" applyAlignment="1">
      <alignment horizontal="distributed" vertical="center" justifyLastLine="1"/>
    </xf>
    <xf numFmtId="0" fontId="6" fillId="0" borderId="3" xfId="6" applyFont="1" applyFill="1" applyBorder="1" applyAlignment="1">
      <alignment horizontal="distributed" vertical="center" justifyLastLine="1"/>
    </xf>
    <xf numFmtId="0" fontId="6" fillId="0" borderId="63" xfId="6" applyFont="1" applyFill="1" applyBorder="1" applyAlignment="1">
      <alignment horizontal="center" vertical="center"/>
    </xf>
    <xf numFmtId="0" fontId="6" fillId="0" borderId="10" xfId="6" applyFont="1" applyFill="1" applyBorder="1" applyAlignment="1">
      <alignment horizontal="distributed" vertical="center" justifyLastLine="1"/>
    </xf>
    <xf numFmtId="0" fontId="6" fillId="0" borderId="38" xfId="6" applyFont="1" applyFill="1" applyBorder="1" applyAlignment="1">
      <alignment horizontal="distributed" vertical="center" justifyLastLine="1"/>
    </xf>
    <xf numFmtId="0" fontId="6" fillId="0" borderId="66" xfId="6" applyFont="1" applyFill="1" applyBorder="1" applyAlignment="1">
      <alignment horizontal="center" vertical="center"/>
    </xf>
    <xf numFmtId="0" fontId="6" fillId="0" borderId="18" xfId="6" applyFont="1" applyFill="1" applyBorder="1" applyAlignment="1">
      <alignment horizontal="center" vertical="center"/>
    </xf>
    <xf numFmtId="0" fontId="6" fillId="0" borderId="39" xfId="6" applyFont="1" applyFill="1" applyBorder="1" applyAlignment="1">
      <alignment horizontal="center" vertical="center"/>
    </xf>
    <xf numFmtId="38" fontId="3" fillId="4" borderId="11" xfId="1" applyFont="1" applyFill="1" applyBorder="1" applyAlignment="1">
      <alignment horizontal="right" vertical="center" shrinkToFit="1"/>
    </xf>
    <xf numFmtId="38" fontId="3" fillId="4" borderId="0" xfId="1" applyFont="1" applyFill="1" applyBorder="1" applyAlignment="1">
      <alignment horizontal="right" vertical="center" shrinkToFit="1"/>
    </xf>
    <xf numFmtId="38" fontId="3" fillId="4" borderId="36" xfId="1" applyFont="1" applyFill="1" applyBorder="1" applyAlignment="1">
      <alignment horizontal="right" vertical="center" shrinkToFit="1"/>
    </xf>
    <xf numFmtId="38" fontId="6" fillId="0" borderId="77" xfId="1" applyFont="1" applyFill="1" applyBorder="1" applyAlignment="1">
      <alignment horizontal="right" vertical="center" shrinkToFit="1"/>
    </xf>
    <xf numFmtId="38" fontId="6" fillId="0" borderId="23" xfId="1" applyFont="1" applyFill="1" applyBorder="1" applyAlignment="1">
      <alignment horizontal="right" vertical="center" shrinkToFit="1"/>
    </xf>
    <xf numFmtId="184" fontId="3" fillId="0" borderId="11" xfId="1" applyNumberFormat="1" applyFont="1" applyFill="1" applyBorder="1" applyAlignment="1">
      <alignment horizontal="right" vertical="center" shrinkToFit="1"/>
    </xf>
    <xf numFmtId="184" fontId="3" fillId="0" borderId="0" xfId="1" applyNumberFormat="1" applyFont="1" applyFill="1" applyBorder="1" applyAlignment="1">
      <alignment horizontal="right" vertical="center" shrinkToFit="1"/>
    </xf>
    <xf numFmtId="184" fontId="3" fillId="0" borderId="46" xfId="1" applyNumberFormat="1" applyFont="1" applyFill="1" applyBorder="1" applyAlignment="1" applyProtection="1">
      <alignment horizontal="right" vertical="center" shrinkToFit="1"/>
      <protection locked="0"/>
    </xf>
    <xf numFmtId="184" fontId="3" fillId="0" borderId="43" xfId="1" applyNumberFormat="1" applyFont="1" applyFill="1" applyBorder="1" applyAlignment="1" applyProtection="1">
      <alignment horizontal="right" vertical="center" shrinkToFit="1"/>
      <protection locked="0"/>
    </xf>
    <xf numFmtId="0" fontId="6" fillId="0" borderId="74" xfId="6" applyFont="1" applyFill="1" applyBorder="1" applyAlignment="1">
      <alignment horizontal="center" vertical="center" textRotation="255"/>
    </xf>
    <xf numFmtId="0" fontId="6" fillId="0" borderId="75" xfId="6" applyFont="1" applyFill="1" applyBorder="1" applyAlignment="1">
      <alignment horizontal="center" vertical="center" textRotation="255"/>
    </xf>
    <xf numFmtId="0" fontId="6" fillId="0" borderId="76" xfId="6" applyFont="1" applyFill="1" applyBorder="1" applyAlignment="1">
      <alignment horizontal="center" vertical="center" textRotation="255"/>
    </xf>
    <xf numFmtId="38" fontId="3" fillId="4" borderId="64" xfId="1" applyFont="1" applyFill="1" applyBorder="1" applyAlignment="1">
      <alignment horizontal="right" vertical="center"/>
    </xf>
    <xf numFmtId="0" fontId="16" fillId="4" borderId="7" xfId="0" applyFont="1" applyFill="1" applyBorder="1" applyAlignment="1">
      <alignment horizontal="right" vertical="center"/>
    </xf>
    <xf numFmtId="38" fontId="3" fillId="4" borderId="45" xfId="1" applyFont="1" applyFill="1" applyBorder="1" applyAlignment="1">
      <alignment horizontal="right" vertical="center"/>
    </xf>
    <xf numFmtId="0" fontId="16" fillId="4" borderId="5" xfId="0" applyFont="1" applyFill="1" applyBorder="1" applyAlignment="1">
      <alignment horizontal="right" vertical="center"/>
    </xf>
    <xf numFmtId="38" fontId="3" fillId="4" borderId="49" xfId="1" applyFont="1" applyFill="1" applyBorder="1" applyAlignment="1">
      <alignment horizontal="right" vertical="center"/>
    </xf>
    <xf numFmtId="0" fontId="16" fillId="4" borderId="4" xfId="0" applyFont="1" applyFill="1" applyBorder="1" applyAlignment="1">
      <alignment horizontal="right" vertical="center"/>
    </xf>
    <xf numFmtId="38" fontId="7" fillId="0" borderId="3" xfId="1" applyFont="1" applyFill="1" applyBorder="1" applyAlignment="1" applyProtection="1">
      <alignment horizontal="right" vertical="center"/>
      <protection locked="0"/>
    </xf>
    <xf numFmtId="0" fontId="0" fillId="0" borderId="31" xfId="0" applyFill="1" applyBorder="1" applyAlignment="1" applyProtection="1">
      <alignment horizontal="right" vertical="center"/>
      <protection locked="0"/>
    </xf>
    <xf numFmtId="38" fontId="3" fillId="0" borderId="49" xfId="1" applyFont="1" applyFill="1" applyBorder="1" applyAlignment="1">
      <alignment horizontal="right" vertical="center"/>
    </xf>
    <xf numFmtId="38" fontId="3" fillId="0" borderId="5" xfId="1" applyFont="1" applyFill="1" applyBorder="1" applyAlignment="1">
      <alignment horizontal="right" vertical="center"/>
    </xf>
    <xf numFmtId="38" fontId="3" fillId="0" borderId="40" xfId="1" applyFont="1" applyFill="1" applyBorder="1" applyAlignment="1" applyProtection="1">
      <alignment horizontal="right" vertical="center"/>
      <protection locked="0"/>
    </xf>
    <xf numFmtId="38" fontId="3" fillId="0" borderId="18" xfId="1" applyFont="1" applyFill="1" applyBorder="1" applyAlignment="1" applyProtection="1">
      <alignment horizontal="right" vertical="center"/>
      <protection locked="0"/>
    </xf>
    <xf numFmtId="0" fontId="16" fillId="0" borderId="18" xfId="0" applyFont="1" applyFill="1" applyBorder="1" applyAlignment="1" applyProtection="1">
      <alignment horizontal="right" vertical="center"/>
      <protection locked="0"/>
    </xf>
    <xf numFmtId="0" fontId="16" fillId="0" borderId="14" xfId="0" applyFont="1" applyFill="1" applyBorder="1" applyAlignment="1" applyProtection="1">
      <alignment horizontal="right" vertical="center"/>
      <protection locked="0"/>
    </xf>
    <xf numFmtId="38" fontId="3" fillId="0" borderId="12" xfId="1" applyFont="1" applyFill="1" applyBorder="1" applyAlignment="1" applyProtection="1">
      <alignment horizontal="right" vertical="center"/>
      <protection locked="0"/>
    </xf>
    <xf numFmtId="38" fontId="3" fillId="0" borderId="7" xfId="1" applyFont="1" applyFill="1" applyBorder="1" applyAlignment="1" applyProtection="1">
      <alignment horizontal="right" vertical="center"/>
      <protection locked="0"/>
    </xf>
    <xf numFmtId="0" fontId="6" fillId="0" borderId="45" xfId="6" applyFont="1" applyFill="1" applyBorder="1" applyAlignment="1">
      <alignment horizontal="center" vertical="center"/>
    </xf>
    <xf numFmtId="0" fontId="6" fillId="0" borderId="5" xfId="6" applyFont="1" applyFill="1" applyBorder="1" applyAlignment="1">
      <alignment horizontal="center" vertical="center"/>
    </xf>
    <xf numFmtId="0" fontId="6" fillId="0" borderId="4" xfId="6" applyFont="1" applyFill="1" applyBorder="1" applyAlignment="1">
      <alignment horizontal="center" vertical="center"/>
    </xf>
    <xf numFmtId="0" fontId="16" fillId="0" borderId="6" xfId="0" applyFont="1" applyFill="1" applyBorder="1" applyAlignment="1" applyProtection="1">
      <alignment horizontal="right" vertical="center"/>
      <protection locked="0"/>
    </xf>
    <xf numFmtId="0" fontId="6" fillId="0" borderId="73" xfId="6" applyFont="1" applyFill="1" applyBorder="1" applyAlignment="1">
      <alignment horizontal="center" vertical="center"/>
    </xf>
    <xf numFmtId="0" fontId="6" fillId="0" borderId="71" xfId="6" applyFont="1" applyFill="1" applyBorder="1" applyAlignment="1">
      <alignment horizontal="center" vertical="center"/>
    </xf>
    <xf numFmtId="38" fontId="3" fillId="0" borderId="16" xfId="1" applyFont="1" applyFill="1" applyBorder="1" applyAlignment="1" applyProtection="1">
      <alignment horizontal="right" vertical="center"/>
      <protection locked="0"/>
    </xf>
    <xf numFmtId="0" fontId="16" fillId="0" borderId="17" xfId="0" applyFont="1" applyFill="1" applyBorder="1" applyAlignment="1" applyProtection="1">
      <alignment horizontal="right" vertical="center"/>
      <protection locked="0"/>
    </xf>
    <xf numFmtId="0" fontId="16" fillId="0" borderId="8" xfId="0" applyFont="1" applyFill="1" applyBorder="1" applyAlignment="1" applyProtection="1">
      <alignment horizontal="right" vertical="center"/>
      <protection locked="0"/>
    </xf>
    <xf numFmtId="0" fontId="6" fillId="0" borderId="31" xfId="6" applyFont="1" applyFill="1" applyBorder="1" applyAlignment="1">
      <alignment horizontal="center" vertical="center"/>
    </xf>
    <xf numFmtId="0" fontId="16" fillId="0" borderId="7" xfId="0" applyFont="1" applyFill="1" applyBorder="1" applyAlignment="1" applyProtection="1">
      <alignment horizontal="right" vertical="center"/>
      <protection locked="0"/>
    </xf>
    <xf numFmtId="0" fontId="6" fillId="0" borderId="9" xfId="4" applyFont="1" applyFill="1" applyBorder="1" applyAlignment="1">
      <alignment horizontal="left" vertical="center"/>
    </xf>
    <xf numFmtId="0" fontId="6" fillId="0" borderId="10" xfId="4" applyFont="1" applyFill="1" applyBorder="1" applyAlignment="1">
      <alignment horizontal="left" vertical="center" shrinkToFit="1"/>
    </xf>
    <xf numFmtId="0" fontId="6" fillId="0" borderId="9" xfId="4" applyFont="1" applyFill="1" applyBorder="1" applyAlignment="1">
      <alignment horizontal="left" vertical="center" shrinkToFit="1"/>
    </xf>
    <xf numFmtId="0" fontId="6" fillId="0" borderId="38" xfId="4" applyFont="1" applyFill="1" applyBorder="1" applyAlignment="1">
      <alignment horizontal="left" vertical="center" shrinkToFit="1"/>
    </xf>
    <xf numFmtId="0" fontId="6" fillId="0" borderId="46" xfId="4" applyFont="1" applyFill="1" applyBorder="1" applyAlignment="1" applyProtection="1">
      <alignment horizontal="left" vertical="center" shrinkToFit="1"/>
      <protection locked="0"/>
    </xf>
    <xf numFmtId="0" fontId="6" fillId="0" borderId="43" xfId="4" applyFont="1" applyFill="1" applyBorder="1" applyAlignment="1" applyProtection="1">
      <alignment horizontal="left" vertical="center" shrinkToFit="1"/>
      <protection locked="0"/>
    </xf>
    <xf numFmtId="0" fontId="6" fillId="0" borderId="44" xfId="4" applyFont="1" applyFill="1" applyBorder="1" applyAlignment="1" applyProtection="1">
      <alignment horizontal="left" vertical="center" shrinkToFit="1"/>
      <protection locked="0"/>
    </xf>
    <xf numFmtId="0" fontId="6" fillId="0" borderId="7" xfId="4" applyFont="1" applyFill="1" applyBorder="1" applyAlignment="1">
      <alignment horizontal="left" vertical="center"/>
    </xf>
    <xf numFmtId="0" fontId="6" fillId="0" borderId="46" xfId="6" applyFont="1" applyFill="1" applyBorder="1" applyAlignment="1" applyProtection="1">
      <alignment horizontal="left" vertical="center"/>
      <protection locked="0"/>
    </xf>
    <xf numFmtId="0" fontId="6" fillId="0" borderId="43" xfId="6" applyFont="1" applyFill="1" applyBorder="1" applyAlignment="1" applyProtection="1">
      <alignment horizontal="left" vertical="center"/>
      <protection locked="0"/>
    </xf>
    <xf numFmtId="0" fontId="6" fillId="0" borderId="44" xfId="6" applyFont="1" applyFill="1" applyBorder="1" applyAlignment="1" applyProtection="1">
      <alignment horizontal="left" vertical="center"/>
      <protection locked="0"/>
    </xf>
    <xf numFmtId="0" fontId="6" fillId="0" borderId="10" xfId="6" applyFont="1" applyFill="1" applyBorder="1" applyAlignment="1" applyProtection="1">
      <alignment horizontal="left" vertical="center"/>
      <protection locked="0"/>
    </xf>
    <xf numFmtId="0" fontId="6" fillId="0" borderId="9" xfId="6" applyFont="1" applyFill="1" applyBorder="1" applyAlignment="1" applyProtection="1">
      <alignment horizontal="left" vertical="center"/>
      <protection locked="0"/>
    </xf>
    <xf numFmtId="38" fontId="6" fillId="0" borderId="10" xfId="1" applyFont="1" applyFill="1" applyBorder="1" applyAlignment="1">
      <alignment horizontal="right" vertical="center" shrinkToFit="1"/>
    </xf>
    <xf numFmtId="38" fontId="6" fillId="0" borderId="9" xfId="1" applyFont="1" applyFill="1" applyBorder="1" applyAlignment="1">
      <alignment horizontal="right" vertical="center" shrinkToFit="1"/>
    </xf>
    <xf numFmtId="0" fontId="6" fillId="0" borderId="33" xfId="6" applyFont="1" applyFill="1" applyBorder="1" applyAlignment="1">
      <alignment horizontal="center" vertical="center"/>
    </xf>
    <xf numFmtId="0" fontId="6" fillId="0" borderId="34" xfId="6" applyFont="1" applyFill="1" applyBorder="1" applyAlignment="1">
      <alignment horizontal="center" vertical="center"/>
    </xf>
    <xf numFmtId="0" fontId="6" fillId="0" borderId="55" xfId="6" applyFont="1" applyFill="1" applyBorder="1" applyAlignment="1">
      <alignment horizontal="center" vertical="center"/>
    </xf>
    <xf numFmtId="0" fontId="6" fillId="0" borderId="54" xfId="6" applyFont="1" applyFill="1" applyBorder="1" applyAlignment="1">
      <alignment horizontal="center" vertical="distributed" textRotation="255" justifyLastLine="1"/>
    </xf>
    <xf numFmtId="0" fontId="6" fillId="0" borderId="34" xfId="6" applyFont="1" applyFill="1" applyBorder="1" applyAlignment="1">
      <alignment horizontal="center" vertical="distributed" textRotation="255" justifyLastLine="1"/>
    </xf>
    <xf numFmtId="0" fontId="6" fillId="0" borderId="55" xfId="6" applyFont="1" applyFill="1" applyBorder="1" applyAlignment="1">
      <alignment horizontal="center" vertical="distributed" textRotation="255" justifyLastLine="1"/>
    </xf>
    <xf numFmtId="49" fontId="6" fillId="0" borderId="12" xfId="6" applyNumberFormat="1" applyFont="1" applyFill="1" applyBorder="1" applyAlignment="1">
      <alignment horizontal="left" vertical="center"/>
    </xf>
    <xf numFmtId="49" fontId="6" fillId="0" borderId="7" xfId="6" applyNumberFormat="1" applyFont="1" applyFill="1" applyBorder="1" applyAlignment="1">
      <alignment horizontal="left" vertical="center"/>
    </xf>
    <xf numFmtId="0" fontId="6" fillId="0" borderId="16" xfId="4" applyFont="1" applyFill="1" applyBorder="1" applyAlignment="1" applyProtection="1">
      <alignment horizontal="left" vertical="center" shrinkToFit="1"/>
      <protection locked="0"/>
    </xf>
    <xf numFmtId="0" fontId="6" fillId="0" borderId="17" xfId="4" applyFont="1" applyFill="1" applyBorder="1" applyAlignment="1" applyProtection="1">
      <alignment horizontal="left" vertical="center" shrinkToFit="1"/>
      <protection locked="0"/>
    </xf>
    <xf numFmtId="0" fontId="6" fillId="0" borderId="54" xfId="6" applyFont="1" applyFill="1" applyBorder="1" applyAlignment="1">
      <alignment vertical="center" textRotation="255"/>
    </xf>
    <xf numFmtId="0" fontId="6" fillId="0" borderId="34" xfId="6" applyFont="1" applyFill="1" applyBorder="1" applyAlignment="1">
      <alignment vertical="center" textRotation="255"/>
    </xf>
    <xf numFmtId="0" fontId="6" fillId="0" borderId="55" xfId="6" applyFont="1" applyFill="1" applyBorder="1" applyAlignment="1">
      <alignment vertical="center" textRotation="255"/>
    </xf>
    <xf numFmtId="0" fontId="12" fillId="0" borderId="45" xfId="6" applyFont="1" applyFill="1" applyBorder="1" applyAlignment="1">
      <alignment horizontal="center" vertical="center"/>
    </xf>
    <xf numFmtId="0" fontId="12" fillId="0" borderId="5" xfId="6" applyFont="1" applyFill="1" applyBorder="1" applyAlignment="1">
      <alignment horizontal="center" vertical="center"/>
    </xf>
    <xf numFmtId="49" fontId="6" fillId="0" borderId="10" xfId="6" applyNumberFormat="1" applyFont="1" applyFill="1" applyBorder="1" applyAlignment="1">
      <alignment horizontal="left" vertical="center"/>
    </xf>
    <xf numFmtId="49" fontId="6" fillId="0" borderId="9" xfId="6" applyNumberFormat="1" applyFont="1" applyFill="1" applyBorder="1" applyAlignment="1">
      <alignment horizontal="left" vertical="center"/>
    </xf>
    <xf numFmtId="49" fontId="6" fillId="0" borderId="16" xfId="6" applyNumberFormat="1" applyFont="1" applyFill="1" applyBorder="1" applyAlignment="1">
      <alignment horizontal="left" vertical="center"/>
    </xf>
    <xf numFmtId="49" fontId="6" fillId="0" borderId="17" xfId="6" applyNumberFormat="1" applyFont="1" applyFill="1" applyBorder="1" applyAlignment="1">
      <alignment horizontal="left" vertical="center"/>
    </xf>
    <xf numFmtId="38" fontId="6" fillId="0" borderId="12" xfId="1" applyFont="1" applyFill="1" applyBorder="1" applyAlignment="1">
      <alignment horizontal="right" vertical="center" shrinkToFit="1"/>
    </xf>
    <xf numFmtId="38" fontId="6" fillId="0" borderId="7" xfId="1" applyFont="1" applyFill="1" applyBorder="1" applyAlignment="1">
      <alignment horizontal="right" vertical="center" shrinkToFit="1"/>
    </xf>
    <xf numFmtId="38" fontId="6" fillId="0" borderId="40" xfId="1" applyFont="1" applyFill="1" applyBorder="1" applyAlignment="1">
      <alignment horizontal="right" vertical="center" shrinkToFit="1"/>
    </xf>
    <xf numFmtId="38" fontId="6" fillId="0" borderId="18" xfId="1" applyFont="1" applyFill="1" applyBorder="1" applyAlignment="1">
      <alignment horizontal="right" vertical="center" shrinkToFit="1"/>
    </xf>
    <xf numFmtId="0" fontId="6" fillId="0" borderId="38" xfId="6" applyFont="1" applyFill="1" applyBorder="1" applyAlignment="1">
      <alignment horizontal="center" vertical="center"/>
    </xf>
    <xf numFmtId="38" fontId="3" fillId="0" borderId="49" xfId="1" applyFont="1" applyFill="1" applyBorder="1" applyAlignment="1" applyProtection="1">
      <alignment horizontal="right" vertical="center"/>
      <protection locked="0"/>
    </xf>
    <xf numFmtId="38" fontId="3" fillId="0" borderId="5" xfId="1" applyFont="1" applyFill="1" applyBorder="1" applyAlignment="1" applyProtection="1">
      <alignment horizontal="right" vertical="center"/>
      <protection locked="0"/>
    </xf>
    <xf numFmtId="0" fontId="16" fillId="0" borderId="4" xfId="0" applyFont="1" applyFill="1" applyBorder="1" applyAlignment="1" applyProtection="1">
      <alignment horizontal="right" vertical="center"/>
      <protection locked="0"/>
    </xf>
    <xf numFmtId="0" fontId="6" fillId="0" borderId="11" xfId="6" applyFont="1" applyFill="1" applyBorder="1" applyAlignment="1">
      <alignment horizontal="center" vertical="center"/>
    </xf>
    <xf numFmtId="0" fontId="6" fillId="0" borderId="0" xfId="6" applyFont="1" applyFill="1" applyBorder="1" applyAlignment="1">
      <alignment horizontal="center" vertical="center"/>
    </xf>
    <xf numFmtId="0" fontId="6" fillId="0" borderId="2" xfId="6" applyFont="1" applyFill="1" applyBorder="1" applyAlignment="1">
      <alignment horizontal="center" vertical="center"/>
    </xf>
    <xf numFmtId="38" fontId="3" fillId="0" borderId="9" xfId="1" applyFont="1" applyFill="1" applyBorder="1" applyAlignment="1" applyProtection="1">
      <alignment horizontal="right" vertical="center"/>
      <protection locked="0"/>
    </xf>
    <xf numFmtId="38" fontId="3" fillId="4" borderId="5" xfId="1" applyFont="1" applyFill="1" applyBorder="1" applyAlignment="1">
      <alignment horizontal="right" vertical="center"/>
    </xf>
    <xf numFmtId="0" fontId="5" fillId="0" borderId="35" xfId="6" applyFont="1" applyFill="1" applyBorder="1" applyAlignment="1">
      <alignment horizontal="center" vertical="center"/>
    </xf>
    <xf numFmtId="0" fontId="5" fillId="0" borderId="37" xfId="6" applyFont="1" applyFill="1" applyBorder="1" applyAlignment="1">
      <alignment horizontal="center" vertical="center"/>
    </xf>
    <xf numFmtId="0" fontId="6" fillId="0" borderId="46" xfId="6" applyFont="1" applyFill="1" applyBorder="1" applyAlignment="1">
      <alignment horizontal="center" vertical="center"/>
    </xf>
    <xf numFmtId="0" fontId="6" fillId="0" borderId="43" xfId="6" applyFont="1" applyFill="1" applyBorder="1" applyAlignment="1">
      <alignment horizontal="center" vertical="center"/>
    </xf>
    <xf numFmtId="0" fontId="6" fillId="0" borderId="15" xfId="6" applyFont="1" applyFill="1" applyBorder="1" applyAlignment="1">
      <alignment horizontal="center" vertical="center"/>
    </xf>
    <xf numFmtId="0" fontId="12" fillId="4" borderId="37" xfId="6" applyFont="1" applyFill="1" applyBorder="1" applyAlignment="1">
      <alignment horizontal="center" vertical="center"/>
    </xf>
    <xf numFmtId="0" fontId="12" fillId="4" borderId="23" xfId="6" applyFont="1" applyFill="1" applyBorder="1" applyAlignment="1">
      <alignment horizontal="center" vertical="center"/>
    </xf>
    <xf numFmtId="0" fontId="12" fillId="4" borderId="24" xfId="6" applyFont="1" applyFill="1" applyBorder="1" applyAlignment="1">
      <alignment horizontal="center" vertical="center"/>
    </xf>
    <xf numFmtId="0" fontId="6" fillId="0" borderId="50" xfId="6" applyFont="1" applyFill="1" applyBorder="1" applyAlignment="1">
      <alignment horizontal="center" vertical="center"/>
    </xf>
    <xf numFmtId="0" fontId="6" fillId="0" borderId="20" xfId="6" applyFont="1" applyFill="1" applyBorder="1" applyAlignment="1">
      <alignment horizontal="center" vertical="center"/>
    </xf>
    <xf numFmtId="0" fontId="6" fillId="0" borderId="21" xfId="6" applyFont="1" applyFill="1" applyBorder="1" applyAlignment="1">
      <alignment horizontal="center" vertical="center"/>
    </xf>
    <xf numFmtId="0" fontId="6" fillId="0" borderId="77" xfId="6" applyFont="1" applyFill="1" applyBorder="1" applyAlignment="1">
      <alignment horizontal="center" vertical="center"/>
    </xf>
    <xf numFmtId="0" fontId="6" fillId="0" borderId="23" xfId="6" applyFont="1" applyFill="1" applyBorder="1" applyAlignment="1">
      <alignment horizontal="center" vertical="center"/>
    </xf>
    <xf numFmtId="0" fontId="6" fillId="0" borderId="24" xfId="6" applyFont="1" applyFill="1" applyBorder="1" applyAlignment="1">
      <alignment horizontal="center" vertical="center"/>
    </xf>
    <xf numFmtId="0" fontId="16" fillId="0" borderId="5" xfId="0" applyFont="1" applyFill="1" applyBorder="1" applyAlignment="1" applyProtection="1">
      <alignment horizontal="right" vertical="center"/>
      <protection locked="0"/>
    </xf>
    <xf numFmtId="0" fontId="6" fillId="0" borderId="40" xfId="6" applyFont="1" applyFill="1" applyBorder="1" applyAlignment="1">
      <alignment horizontal="center" vertical="center"/>
    </xf>
    <xf numFmtId="0" fontId="6" fillId="0" borderId="46" xfId="6" applyFont="1" applyFill="1" applyBorder="1" applyAlignment="1">
      <alignment horizontal="center" vertical="center" shrinkToFit="1"/>
    </xf>
    <xf numFmtId="0" fontId="6" fillId="0" borderId="43" xfId="6" applyFont="1" applyFill="1" applyBorder="1" applyAlignment="1">
      <alignment horizontal="center" vertical="center" shrinkToFit="1"/>
    </xf>
    <xf numFmtId="0" fontId="6" fillId="0" borderId="15" xfId="6" applyFont="1" applyFill="1" applyBorder="1" applyAlignment="1">
      <alignment horizontal="center" vertical="center" shrinkToFit="1"/>
    </xf>
    <xf numFmtId="38" fontId="3" fillId="4" borderId="12" xfId="1" applyFont="1" applyFill="1" applyBorder="1" applyAlignment="1">
      <alignment horizontal="right" vertical="center"/>
    </xf>
    <xf numFmtId="0" fontId="6" fillId="0" borderId="37" xfId="6" applyFont="1" applyFill="1" applyBorder="1" applyAlignment="1">
      <alignment horizontal="center" vertical="center"/>
    </xf>
    <xf numFmtId="0" fontId="6" fillId="0" borderId="32" xfId="6" applyFont="1" applyFill="1" applyBorder="1" applyAlignment="1">
      <alignment horizontal="center" vertical="center"/>
    </xf>
    <xf numFmtId="0" fontId="6" fillId="0" borderId="51" xfId="6" applyFont="1" applyFill="1" applyBorder="1" applyAlignment="1">
      <alignment horizontal="center" vertical="center"/>
    </xf>
    <xf numFmtId="0" fontId="6" fillId="0" borderId="10" xfId="4" applyFont="1" applyFill="1" applyBorder="1" applyAlignment="1" applyProtection="1">
      <alignment horizontal="center" vertical="center"/>
      <protection locked="0"/>
    </xf>
    <xf numFmtId="0" fontId="6" fillId="0" borderId="9" xfId="4" applyFont="1" applyFill="1" applyBorder="1" applyAlignment="1" applyProtection="1">
      <alignment horizontal="center" vertical="center"/>
      <protection locked="0"/>
    </xf>
    <xf numFmtId="0" fontId="6" fillId="0" borderId="3" xfId="4" applyFont="1" applyFill="1" applyBorder="1" applyAlignment="1" applyProtection="1">
      <alignment horizontal="center" vertical="center"/>
      <protection locked="0"/>
    </xf>
    <xf numFmtId="38" fontId="3" fillId="4" borderId="63" xfId="1" applyFont="1" applyFill="1" applyBorder="1" applyAlignment="1">
      <alignment horizontal="right" vertical="center"/>
    </xf>
    <xf numFmtId="38" fontId="3" fillId="4" borderId="9" xfId="1" applyFont="1" applyFill="1" applyBorder="1" applyAlignment="1">
      <alignment horizontal="right" vertical="center"/>
    </xf>
    <xf numFmtId="38" fontId="3" fillId="0" borderId="0" xfId="1" applyFont="1" applyFill="1" applyBorder="1" applyAlignment="1" applyProtection="1">
      <alignment horizontal="right" vertical="center"/>
      <protection locked="0"/>
    </xf>
    <xf numFmtId="38" fontId="3" fillId="0" borderId="10" xfId="1" applyFont="1" applyFill="1" applyBorder="1" applyAlignment="1">
      <alignment horizontal="right" vertical="center"/>
    </xf>
    <xf numFmtId="38" fontId="3" fillId="0" borderId="9" xfId="1" applyFont="1" applyFill="1" applyBorder="1" applyAlignment="1">
      <alignment horizontal="right" vertical="center"/>
    </xf>
    <xf numFmtId="0" fontId="6" fillId="0" borderId="31" xfId="4" applyFont="1" applyFill="1" applyBorder="1" applyAlignment="1" applyProtection="1">
      <alignment horizontal="center" vertical="center"/>
      <protection locked="0"/>
    </xf>
    <xf numFmtId="38" fontId="3" fillId="0" borderId="49" xfId="1" applyFont="1" applyFill="1" applyBorder="1" applyAlignment="1">
      <alignment horizontal="center" vertical="center"/>
    </xf>
    <xf numFmtId="38" fontId="3" fillId="0" borderId="5" xfId="1" applyFont="1" applyFill="1" applyBorder="1" applyAlignment="1">
      <alignment horizontal="center" vertical="center"/>
    </xf>
    <xf numFmtId="38" fontId="7" fillId="0" borderId="4" xfId="1" applyFont="1" applyFill="1" applyBorder="1" applyAlignment="1" applyProtection="1">
      <alignment horizontal="right" vertical="center"/>
      <protection locked="0"/>
    </xf>
    <xf numFmtId="0" fontId="0" fillId="0" borderId="71" xfId="0" applyFill="1" applyBorder="1" applyAlignment="1" applyProtection="1">
      <alignment horizontal="right" vertical="center"/>
      <protection locked="0"/>
    </xf>
    <xf numFmtId="38" fontId="3" fillId="4" borderId="40" xfId="1" applyFont="1" applyFill="1" applyBorder="1" applyAlignment="1">
      <alignment horizontal="right" vertical="center"/>
    </xf>
    <xf numFmtId="0" fontId="16" fillId="4" borderId="18" xfId="0" applyFont="1" applyFill="1" applyBorder="1" applyAlignment="1">
      <alignment horizontal="right" vertical="center"/>
    </xf>
    <xf numFmtId="0" fontId="12" fillId="4" borderId="10" xfId="6" applyFont="1" applyFill="1" applyBorder="1" applyAlignment="1">
      <alignment horizontal="center" vertical="center"/>
    </xf>
    <xf numFmtId="0" fontId="12" fillId="4" borderId="9" xfId="6" applyFont="1" applyFill="1" applyBorder="1" applyAlignment="1">
      <alignment horizontal="center" vertical="center"/>
    </xf>
    <xf numFmtId="0" fontId="12" fillId="4" borderId="3" xfId="6" applyFont="1" applyFill="1" applyBorder="1" applyAlignment="1">
      <alignment horizontal="center" vertical="center"/>
    </xf>
    <xf numFmtId="0" fontId="6" fillId="0" borderId="66" xfId="4" applyFont="1" applyFill="1" applyBorder="1" applyAlignment="1">
      <alignment horizontal="center" vertical="center"/>
    </xf>
    <xf numFmtId="0" fontId="6" fillId="0" borderId="18" xfId="4" applyFont="1" applyFill="1" applyBorder="1" applyAlignment="1">
      <alignment horizontal="center" vertical="center"/>
    </xf>
    <xf numFmtId="0" fontId="6" fillId="0" borderId="39" xfId="4" applyFont="1" applyFill="1" applyBorder="1" applyAlignment="1">
      <alignment horizontal="center" vertical="center"/>
    </xf>
    <xf numFmtId="0" fontId="6" fillId="0" borderId="63" xfId="4" applyFont="1" applyFill="1" applyBorder="1" applyAlignment="1">
      <alignment horizontal="center" vertical="center"/>
    </xf>
    <xf numFmtId="0" fontId="5" fillId="0" borderId="31" xfId="6" applyFont="1" applyFill="1" applyBorder="1" applyAlignment="1" applyProtection="1">
      <alignment horizontal="center" vertical="center"/>
      <protection locked="0"/>
    </xf>
    <xf numFmtId="0" fontId="5" fillId="0" borderId="65" xfId="6" applyFont="1" applyFill="1" applyBorder="1" applyAlignment="1" applyProtection="1">
      <alignment horizontal="center" vertical="center"/>
      <protection locked="0"/>
    </xf>
    <xf numFmtId="38" fontId="3" fillId="4" borderId="66" xfId="1" applyFont="1" applyFill="1" applyBorder="1" applyAlignment="1">
      <alignment horizontal="right" vertical="center"/>
    </xf>
    <xf numFmtId="0" fontId="5" fillId="0" borderId="32" xfId="6" applyFont="1" applyFill="1" applyBorder="1" applyAlignment="1" applyProtection="1">
      <alignment horizontal="center" vertical="center"/>
      <protection locked="0"/>
    </xf>
    <xf numFmtId="0" fontId="5" fillId="0" borderId="68" xfId="6" applyFont="1" applyFill="1" applyBorder="1" applyAlignment="1" applyProtection="1">
      <alignment horizontal="center" vertical="center"/>
      <protection locked="0"/>
    </xf>
    <xf numFmtId="0" fontId="6" fillId="0" borderId="51" xfId="6" applyFont="1" applyFill="1" applyBorder="1" applyAlignment="1">
      <alignment horizontal="center" vertical="center" wrapText="1"/>
    </xf>
    <xf numFmtId="0" fontId="6" fillId="0" borderId="15" xfId="6" applyFont="1" applyFill="1" applyBorder="1" applyAlignment="1">
      <alignment horizontal="center" vertical="center" wrapText="1"/>
    </xf>
    <xf numFmtId="0" fontId="6" fillId="0" borderId="52" xfId="6" applyFont="1" applyFill="1" applyBorder="1" applyAlignment="1">
      <alignment horizontal="center" vertical="center" wrapText="1"/>
    </xf>
    <xf numFmtId="38" fontId="7" fillId="0" borderId="6" xfId="1" applyFont="1" applyFill="1" applyBorder="1" applyAlignment="1" applyProtection="1">
      <alignment horizontal="right" vertical="center"/>
      <protection locked="0"/>
    </xf>
    <xf numFmtId="0" fontId="0" fillId="0" borderId="32" xfId="0" applyFill="1" applyBorder="1" applyAlignment="1" applyProtection="1">
      <alignment horizontal="right" vertical="center"/>
      <protection locked="0"/>
    </xf>
    <xf numFmtId="0" fontId="6" fillId="0" borderId="69" xfId="6" applyFont="1" applyFill="1" applyBorder="1" applyAlignment="1">
      <alignment horizontal="center" vertical="center"/>
    </xf>
    <xf numFmtId="0" fontId="6" fillId="0" borderId="52" xfId="6" applyFont="1" applyFill="1" applyBorder="1" applyAlignment="1">
      <alignment horizontal="center" vertical="center"/>
    </xf>
    <xf numFmtId="0" fontId="6" fillId="0" borderId="53" xfId="6" applyFont="1" applyFill="1" applyBorder="1" applyAlignment="1">
      <alignment horizontal="center" vertical="center"/>
    </xf>
    <xf numFmtId="0" fontId="6" fillId="0" borderId="1" xfId="6" applyFont="1" applyFill="1" applyBorder="1" applyAlignment="1">
      <alignment horizontal="center" vertical="center"/>
    </xf>
    <xf numFmtId="0" fontId="5" fillId="0" borderId="33" xfId="6" applyFont="1" applyFill="1" applyBorder="1" applyAlignment="1" applyProtection="1">
      <alignment horizontal="center" vertical="center"/>
      <protection locked="0"/>
    </xf>
    <xf numFmtId="0" fontId="5" fillId="0" borderId="70" xfId="6" applyFont="1" applyFill="1" applyBorder="1" applyAlignment="1" applyProtection="1">
      <alignment horizontal="center" vertical="center"/>
      <protection locked="0"/>
    </xf>
    <xf numFmtId="0" fontId="5" fillId="0" borderId="71" xfId="6" applyFont="1" applyFill="1" applyBorder="1" applyAlignment="1" applyProtection="1">
      <alignment horizontal="center" vertical="center"/>
      <protection locked="0"/>
    </xf>
    <xf numFmtId="0" fontId="5" fillId="0" borderId="72" xfId="6" applyFont="1" applyFill="1" applyBorder="1" applyAlignment="1" applyProtection="1">
      <alignment horizontal="center" vertical="center"/>
      <protection locked="0"/>
    </xf>
    <xf numFmtId="0" fontId="6" fillId="0" borderId="31" xfId="4"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6" xfId="4" applyFont="1" applyFill="1" applyBorder="1" applyAlignment="1">
      <alignment horizontal="center" vertical="center"/>
    </xf>
    <xf numFmtId="0" fontId="12" fillId="0" borderId="10" xfId="4" applyFont="1" applyFill="1" applyBorder="1" applyAlignment="1">
      <alignment horizontal="center" vertical="center"/>
    </xf>
    <xf numFmtId="0" fontId="12" fillId="0" borderId="9" xfId="4" applyFont="1" applyFill="1" applyBorder="1" applyAlignment="1">
      <alignment horizontal="center" vertical="center"/>
    </xf>
    <xf numFmtId="0" fontId="12" fillId="0" borderId="38" xfId="4" applyFont="1" applyFill="1" applyBorder="1" applyAlignment="1">
      <alignment horizontal="center" vertical="center"/>
    </xf>
    <xf numFmtId="38" fontId="3" fillId="0" borderId="17" xfId="1" applyFont="1" applyFill="1" applyBorder="1" applyAlignment="1" applyProtection="1">
      <alignment horizontal="right" vertical="center"/>
      <protection locked="0"/>
    </xf>
    <xf numFmtId="38" fontId="7" fillId="0" borderId="8" xfId="1" applyFont="1" applyFill="1" applyBorder="1" applyAlignment="1" applyProtection="1">
      <alignment horizontal="right" vertical="center"/>
      <protection locked="0"/>
    </xf>
    <xf numFmtId="0" fontId="0" fillId="0" borderId="33" xfId="0" applyFill="1" applyBorder="1" applyAlignment="1" applyProtection="1">
      <alignment horizontal="right" vertical="center"/>
      <protection locked="0"/>
    </xf>
    <xf numFmtId="38" fontId="3" fillId="0" borderId="10" xfId="1" applyFont="1" applyFill="1" applyBorder="1" applyAlignment="1">
      <alignment horizontal="center" vertical="center"/>
    </xf>
    <xf numFmtId="38" fontId="3" fillId="0" borderId="9" xfId="1" applyFont="1" applyFill="1" applyBorder="1" applyAlignment="1">
      <alignment horizontal="center" vertical="center"/>
    </xf>
    <xf numFmtId="38" fontId="3" fillId="4" borderId="62" xfId="1" applyFont="1" applyFill="1" applyBorder="1" applyAlignment="1">
      <alignment horizontal="right" vertical="center"/>
    </xf>
    <xf numFmtId="38" fontId="3" fillId="4" borderId="43" xfId="1" applyFont="1" applyFill="1" applyBorder="1" applyAlignment="1">
      <alignment horizontal="right" vertical="center"/>
    </xf>
    <xf numFmtId="0" fontId="6" fillId="0" borderId="14" xfId="6" applyFont="1" applyFill="1" applyBorder="1" applyAlignment="1">
      <alignment horizontal="center" vertical="center"/>
    </xf>
    <xf numFmtId="0" fontId="12" fillId="0" borderId="10" xfId="0" applyFont="1" applyFill="1" applyBorder="1" applyAlignment="1">
      <alignment horizontal="center" vertical="center"/>
    </xf>
    <xf numFmtId="0" fontId="12" fillId="0" borderId="9" xfId="0" applyFont="1" applyFill="1" applyBorder="1" applyAlignment="1">
      <alignment horizontal="center" vertical="center"/>
    </xf>
    <xf numFmtId="38" fontId="6" fillId="4" borderId="5" xfId="1" applyFont="1" applyFill="1" applyBorder="1" applyAlignment="1">
      <alignment vertical="center"/>
    </xf>
    <xf numFmtId="38" fontId="6" fillId="4" borderId="45" xfId="1" applyFont="1" applyFill="1" applyBorder="1" applyAlignment="1">
      <alignment vertical="center"/>
    </xf>
    <xf numFmtId="0" fontId="0" fillId="4" borderId="5" xfId="0" applyFill="1" applyBorder="1" applyAlignment="1">
      <alignment vertical="center"/>
    </xf>
    <xf numFmtId="0" fontId="6" fillId="0" borderId="38" xfId="4" applyFont="1" applyFill="1" applyBorder="1" applyAlignment="1" applyProtection="1">
      <alignment horizontal="center" vertical="center" shrinkToFit="1"/>
      <protection locked="0"/>
    </xf>
    <xf numFmtId="0" fontId="6" fillId="0" borderId="38" xfId="4" applyFont="1" applyFill="1" applyBorder="1" applyAlignment="1" applyProtection="1">
      <alignment horizontal="center" vertical="center"/>
      <protection locked="0"/>
    </xf>
    <xf numFmtId="38" fontId="6" fillId="4" borderId="45" xfId="1" applyFont="1" applyFill="1" applyBorder="1" applyAlignment="1">
      <alignment horizontal="right" vertical="center"/>
    </xf>
    <xf numFmtId="0" fontId="0" fillId="4" borderId="5" xfId="0" applyFill="1" applyBorder="1" applyAlignment="1">
      <alignment horizontal="right" vertical="center"/>
    </xf>
    <xf numFmtId="0" fontId="6" fillId="0" borderId="46" xfId="6" applyFont="1" applyFill="1" applyBorder="1" applyAlignment="1" applyProtection="1">
      <alignment vertical="center"/>
      <protection locked="0"/>
    </xf>
    <xf numFmtId="0" fontId="6" fillId="0" borderId="43" xfId="6" applyFont="1" applyFill="1" applyBorder="1" applyAlignment="1" applyProtection="1">
      <alignment vertical="center"/>
      <protection locked="0"/>
    </xf>
    <xf numFmtId="0" fontId="6" fillId="0" borderId="44" xfId="6" applyFont="1" applyFill="1" applyBorder="1" applyAlignment="1" applyProtection="1">
      <alignment vertical="center"/>
      <protection locked="0"/>
    </xf>
    <xf numFmtId="0" fontId="6" fillId="0" borderId="56" xfId="6" applyFont="1" applyFill="1" applyBorder="1" applyAlignment="1">
      <alignment horizontal="center" vertical="center" textRotation="255"/>
    </xf>
    <xf numFmtId="0" fontId="6" fillId="0" borderId="57" xfId="6" applyFont="1" applyFill="1" applyBorder="1" applyAlignment="1">
      <alignment horizontal="center" vertical="center" textRotation="255"/>
    </xf>
    <xf numFmtId="0" fontId="6" fillId="0" borderId="58" xfId="6" applyFont="1" applyFill="1" applyBorder="1" applyAlignment="1">
      <alignment horizontal="center" vertical="center" textRotation="255"/>
    </xf>
    <xf numFmtId="0" fontId="6" fillId="0" borderId="59" xfId="6" applyFont="1" applyFill="1" applyBorder="1" applyAlignment="1">
      <alignment horizontal="center" vertical="center" textRotation="255"/>
    </xf>
    <xf numFmtId="0" fontId="6" fillId="0" borderId="60" xfId="6" applyFont="1" applyFill="1" applyBorder="1" applyAlignment="1">
      <alignment horizontal="center" vertical="center" textRotation="255"/>
    </xf>
    <xf numFmtId="0" fontId="6" fillId="0" borderId="61" xfId="6" applyFont="1" applyFill="1" applyBorder="1" applyAlignment="1">
      <alignment horizontal="center" vertical="center" textRotation="255"/>
    </xf>
    <xf numFmtId="180" fontId="5" fillId="0" borderId="10" xfId="4" applyNumberFormat="1" applyFont="1" applyFill="1" applyBorder="1" applyAlignment="1" applyProtection="1">
      <alignment horizontal="center" vertical="center"/>
      <protection locked="0"/>
    </xf>
    <xf numFmtId="180" fontId="5" fillId="0" borderId="9" xfId="4" applyNumberFormat="1" applyFont="1" applyFill="1" applyBorder="1" applyAlignment="1" applyProtection="1">
      <alignment horizontal="center" vertical="center"/>
      <protection locked="0"/>
    </xf>
    <xf numFmtId="180" fontId="5" fillId="0" borderId="3" xfId="4" applyNumberFormat="1" applyFont="1" applyFill="1" applyBorder="1" applyAlignment="1" applyProtection="1">
      <alignment horizontal="center" vertical="center"/>
      <protection locked="0"/>
    </xf>
    <xf numFmtId="177" fontId="6" fillId="0" borderId="42" xfId="1" applyNumberFormat="1" applyFont="1" applyFill="1" applyBorder="1" applyAlignment="1" applyProtection="1">
      <alignment horizontal="right" vertical="center"/>
      <protection locked="0"/>
    </xf>
    <xf numFmtId="38" fontId="6" fillId="4" borderId="5" xfId="1" applyFont="1" applyFill="1" applyBorder="1" applyAlignment="1">
      <alignment horizontal="right" vertical="center"/>
    </xf>
    <xf numFmtId="38" fontId="6" fillId="4" borderId="49" xfId="1" applyFont="1" applyFill="1" applyBorder="1" applyAlignment="1">
      <alignment horizontal="right" vertical="center"/>
    </xf>
    <xf numFmtId="38" fontId="6" fillId="0" borderId="3" xfId="1" applyFont="1" applyFill="1" applyBorder="1" applyAlignment="1" applyProtection="1">
      <alignment horizontal="right" vertical="center"/>
      <protection locked="0"/>
    </xf>
    <xf numFmtId="177" fontId="6" fillId="0" borderId="38" xfId="1" applyNumberFormat="1" applyFont="1" applyFill="1" applyBorder="1" applyAlignment="1" applyProtection="1">
      <alignment horizontal="right" vertical="center"/>
      <protection locked="0"/>
    </xf>
    <xf numFmtId="180" fontId="6" fillId="0" borderId="31" xfId="1" applyNumberFormat="1" applyFont="1" applyFill="1" applyBorder="1" applyAlignment="1" applyProtection="1">
      <alignment horizontal="right" vertical="center"/>
      <protection locked="0"/>
    </xf>
    <xf numFmtId="180" fontId="6" fillId="0" borderId="10" xfId="1" applyNumberFormat="1" applyFont="1" applyFill="1" applyBorder="1" applyAlignment="1" applyProtection="1">
      <alignment horizontal="right" vertical="center"/>
      <protection locked="0"/>
    </xf>
    <xf numFmtId="38" fontId="6" fillId="4" borderId="77" xfId="1" applyFont="1" applyFill="1" applyBorder="1" applyAlignment="1">
      <alignment horizontal="center" vertical="center"/>
    </xf>
    <xf numFmtId="38" fontId="6" fillId="4" borderId="23" xfId="1" applyFont="1" applyFill="1" applyBorder="1" applyAlignment="1">
      <alignment horizontal="center" vertical="center"/>
    </xf>
    <xf numFmtId="38" fontId="6" fillId="4" borderId="22" xfId="1" applyFont="1" applyFill="1" applyBorder="1" applyAlignment="1">
      <alignment horizontal="center" vertical="center"/>
    </xf>
    <xf numFmtId="38" fontId="6" fillId="0" borderId="63" xfId="1" applyFont="1" applyFill="1" applyBorder="1" applyAlignment="1" applyProtection="1">
      <alignment vertical="center"/>
      <protection locked="0"/>
    </xf>
    <xf numFmtId="38" fontId="6" fillId="0" borderId="75" xfId="1" applyFont="1" applyFill="1" applyBorder="1" applyAlignment="1" applyProtection="1">
      <alignment horizontal="right" vertical="center"/>
      <protection locked="0"/>
    </xf>
    <xf numFmtId="38" fontId="6" fillId="0" borderId="31" xfId="1" applyFont="1" applyFill="1" applyBorder="1" applyAlignment="1" applyProtection="1">
      <alignment horizontal="right" vertical="center"/>
      <protection locked="0"/>
    </xf>
    <xf numFmtId="38" fontId="6" fillId="0" borderId="65" xfId="1" applyFont="1" applyFill="1" applyBorder="1" applyAlignment="1" applyProtection="1">
      <alignment horizontal="right" vertical="center"/>
      <protection locked="0"/>
    </xf>
    <xf numFmtId="0" fontId="2" fillId="0" borderId="31" xfId="0" applyFont="1" applyFill="1" applyBorder="1" applyAlignment="1" applyProtection="1">
      <alignment horizontal="right" vertical="center"/>
      <protection locked="0"/>
    </xf>
    <xf numFmtId="0" fontId="6" fillId="0" borderId="3" xfId="4" applyFont="1" applyFill="1" applyBorder="1" applyAlignment="1">
      <alignment horizontal="center" vertical="center" shrinkToFit="1"/>
    </xf>
    <xf numFmtId="38" fontId="6" fillId="0" borderId="36" xfId="1" applyFont="1" applyFill="1" applyBorder="1" applyAlignment="1" applyProtection="1">
      <alignment horizontal="right" vertical="center"/>
      <protection locked="0"/>
    </xf>
    <xf numFmtId="38" fontId="6" fillId="0" borderId="0" xfId="1" applyFont="1" applyFill="1" applyBorder="1" applyAlignment="1" applyProtection="1">
      <alignment horizontal="right" vertical="center"/>
      <protection locked="0"/>
    </xf>
    <xf numFmtId="177" fontId="6" fillId="0" borderId="67" xfId="1" applyNumberFormat="1" applyFont="1" applyFill="1" applyBorder="1" applyAlignment="1" applyProtection="1">
      <alignment horizontal="right" vertical="center"/>
      <protection locked="0"/>
    </xf>
    <xf numFmtId="38" fontId="6" fillId="0" borderId="17" xfId="1" applyFont="1" applyFill="1" applyBorder="1" applyAlignment="1" applyProtection="1">
      <alignment horizontal="right" vertical="center"/>
      <protection locked="0"/>
    </xf>
    <xf numFmtId="38" fontId="6" fillId="0" borderId="8" xfId="1" applyFont="1" applyFill="1" applyBorder="1" applyAlignment="1" applyProtection="1">
      <alignment horizontal="right" vertical="center"/>
      <protection locked="0"/>
    </xf>
    <xf numFmtId="177" fontId="6" fillId="0" borderId="31" xfId="1" applyNumberFormat="1" applyFont="1" applyFill="1" applyBorder="1" applyAlignment="1" applyProtection="1">
      <alignment horizontal="right" vertical="center"/>
      <protection locked="0"/>
    </xf>
    <xf numFmtId="177" fontId="6" fillId="0" borderId="33" xfId="1" applyNumberFormat="1" applyFont="1" applyFill="1" applyBorder="1" applyAlignment="1" applyProtection="1">
      <alignment horizontal="right" vertical="center"/>
      <protection locked="0"/>
    </xf>
    <xf numFmtId="180" fontId="6" fillId="0" borderId="0" xfId="1" applyNumberFormat="1" applyFont="1" applyFill="1" applyBorder="1" applyAlignment="1" applyProtection="1">
      <alignment horizontal="right" vertical="center"/>
      <protection locked="0"/>
    </xf>
    <xf numFmtId="0" fontId="6" fillId="0" borderId="12" xfId="4" applyFont="1" applyFill="1" applyBorder="1" applyAlignment="1">
      <alignment horizontal="center" vertical="center" shrinkToFit="1"/>
    </xf>
    <xf numFmtId="0" fontId="6" fillId="0" borderId="7" xfId="4" applyFont="1" applyFill="1" applyBorder="1" applyAlignment="1">
      <alignment horizontal="center" vertical="center" shrinkToFit="1"/>
    </xf>
    <xf numFmtId="0" fontId="6" fillId="0" borderId="6" xfId="4" applyFont="1" applyFill="1" applyBorder="1" applyAlignment="1">
      <alignment horizontal="center" vertical="center" shrinkToFit="1"/>
    </xf>
    <xf numFmtId="0" fontId="6" fillId="0" borderId="31" xfId="4" applyFont="1" applyFill="1" applyBorder="1" applyAlignment="1">
      <alignment horizontal="center" vertical="center" shrinkToFit="1"/>
    </xf>
    <xf numFmtId="177" fontId="6" fillId="0" borderId="63" xfId="1" applyNumberFormat="1" applyFont="1" applyFill="1" applyBorder="1" applyAlignment="1" applyProtection="1">
      <alignment horizontal="right" vertical="center"/>
      <protection locked="0"/>
    </xf>
    <xf numFmtId="0" fontId="6" fillId="0" borderId="11" xfId="4" applyFont="1" applyFill="1" applyBorder="1" applyAlignment="1">
      <alignment horizontal="center" vertical="center" shrinkToFit="1"/>
    </xf>
    <xf numFmtId="0" fontId="6" fillId="0" borderId="0" xfId="4" applyFont="1" applyFill="1" applyBorder="1" applyAlignment="1">
      <alignment horizontal="center" vertical="center" shrinkToFit="1"/>
    </xf>
    <xf numFmtId="0" fontId="6" fillId="0" borderId="19" xfId="4" applyFont="1" applyFill="1" applyBorder="1" applyAlignment="1">
      <alignment horizontal="center" vertical="center" shrinkToFit="1"/>
    </xf>
    <xf numFmtId="0" fontId="6" fillId="0" borderId="41" xfId="4" applyFont="1" applyFill="1" applyBorder="1" applyAlignment="1">
      <alignment horizontal="center" vertical="center" shrinkToFit="1"/>
    </xf>
    <xf numFmtId="0" fontId="6" fillId="0" borderId="64" xfId="4" applyFont="1" applyFill="1" applyBorder="1" applyAlignment="1">
      <alignment horizontal="center" vertical="center" shrinkToFit="1"/>
    </xf>
    <xf numFmtId="0" fontId="6" fillId="0" borderId="66" xfId="4" applyFont="1" applyFill="1" applyBorder="1" applyAlignment="1">
      <alignment horizontal="center" vertical="center" shrinkToFit="1"/>
    </xf>
    <xf numFmtId="0" fontId="6" fillId="0" borderId="18" xfId="4" applyFont="1" applyFill="1" applyBorder="1" applyAlignment="1">
      <alignment horizontal="center" vertical="center" shrinkToFit="1"/>
    </xf>
    <xf numFmtId="0" fontId="6" fillId="0" borderId="39" xfId="4" applyFont="1" applyFill="1" applyBorder="1" applyAlignment="1">
      <alignment horizontal="center" vertical="center" shrinkToFit="1"/>
    </xf>
    <xf numFmtId="0" fontId="6" fillId="0" borderId="74" xfId="4" applyFont="1" applyFill="1" applyBorder="1" applyAlignment="1">
      <alignment horizontal="center" vertical="center" shrinkToFit="1"/>
    </xf>
    <xf numFmtId="0" fontId="6" fillId="0" borderId="32" xfId="4" applyFont="1" applyFill="1" applyBorder="1" applyAlignment="1">
      <alignment horizontal="center" vertical="center" shrinkToFit="1"/>
    </xf>
    <xf numFmtId="0" fontId="6" fillId="0" borderId="68" xfId="4" applyFont="1" applyFill="1" applyBorder="1" applyAlignment="1">
      <alignment horizontal="center" vertical="center" shrinkToFit="1"/>
    </xf>
    <xf numFmtId="177" fontId="6" fillId="0" borderId="75" xfId="1" applyNumberFormat="1" applyFont="1" applyFill="1" applyBorder="1" applyAlignment="1" applyProtection="1">
      <alignment horizontal="right" vertical="center"/>
      <protection locked="0"/>
    </xf>
    <xf numFmtId="177" fontId="6" fillId="0" borderId="65" xfId="1" applyNumberFormat="1" applyFont="1" applyFill="1" applyBorder="1" applyAlignment="1" applyProtection="1">
      <alignment horizontal="right" vertical="center"/>
      <protection locked="0"/>
    </xf>
    <xf numFmtId="180" fontId="5" fillId="0" borderId="10" xfId="4" applyNumberFormat="1" applyFont="1" applyFill="1" applyBorder="1" applyAlignment="1" applyProtection="1">
      <alignment horizontal="right" vertical="center"/>
      <protection locked="0"/>
    </xf>
    <xf numFmtId="180" fontId="5" fillId="0" borderId="9" xfId="4" applyNumberFormat="1" applyFont="1" applyFill="1" applyBorder="1" applyAlignment="1" applyProtection="1">
      <alignment horizontal="right" vertical="center"/>
      <protection locked="0"/>
    </xf>
    <xf numFmtId="180" fontId="5" fillId="0" borderId="3" xfId="4" applyNumberFormat="1" applyFont="1" applyFill="1" applyBorder="1" applyAlignment="1" applyProtection="1">
      <alignment horizontal="right" vertical="center"/>
      <protection locked="0"/>
    </xf>
    <xf numFmtId="0" fontId="6" fillId="0" borderId="33" xfId="4" applyFont="1" applyFill="1" applyBorder="1" applyAlignment="1">
      <alignment horizontal="center" vertical="center"/>
    </xf>
    <xf numFmtId="180" fontId="6" fillId="4" borderId="50" xfId="4" applyNumberFormat="1" applyFont="1" applyFill="1" applyBorder="1" applyAlignment="1">
      <alignment horizontal="center" vertical="center"/>
    </xf>
    <xf numFmtId="180" fontId="6" fillId="4" borderId="20" xfId="4" applyNumberFormat="1" applyFont="1" applyFill="1" applyBorder="1" applyAlignment="1">
      <alignment horizontal="center" vertical="center"/>
    </xf>
    <xf numFmtId="180" fontId="6" fillId="4" borderId="35" xfId="4" applyNumberFormat="1" applyFont="1" applyFill="1" applyBorder="1" applyAlignment="1">
      <alignment horizontal="center" vertical="center"/>
    </xf>
    <xf numFmtId="180" fontId="6" fillId="0" borderId="11" xfId="1" applyNumberFormat="1" applyFont="1" applyFill="1" applyBorder="1" applyAlignment="1" applyProtection="1">
      <alignment horizontal="right" vertical="center"/>
      <protection locked="0"/>
    </xf>
    <xf numFmtId="0" fontId="6" fillId="0" borderId="34" xfId="4" applyFont="1" applyFill="1" applyBorder="1" applyAlignment="1">
      <alignment horizontal="center" vertical="center" shrinkToFit="1"/>
    </xf>
    <xf numFmtId="180" fontId="6" fillId="0" borderId="36" xfId="1" applyNumberFormat="1" applyFont="1" applyFill="1" applyBorder="1" applyAlignment="1" applyProtection="1">
      <alignment horizontal="right" vertical="center"/>
      <protection locked="0"/>
    </xf>
    <xf numFmtId="0" fontId="6" fillId="0" borderId="73" xfId="4" applyFont="1" applyFill="1" applyBorder="1" applyAlignment="1">
      <alignment horizontal="center" vertical="center"/>
    </xf>
    <xf numFmtId="0" fontId="6" fillId="0" borderId="71" xfId="4" applyFont="1" applyFill="1" applyBorder="1" applyAlignment="1">
      <alignment horizontal="center" vertical="center"/>
    </xf>
    <xf numFmtId="177" fontId="6" fillId="0" borderId="76" xfId="1" applyNumberFormat="1" applyFont="1" applyFill="1" applyBorder="1" applyAlignment="1" applyProtection="1">
      <alignment horizontal="right" vertical="center"/>
      <protection locked="0"/>
    </xf>
    <xf numFmtId="177" fontId="6" fillId="0" borderId="70" xfId="1" applyNumberFormat="1" applyFont="1" applyFill="1" applyBorder="1" applyAlignment="1" applyProtection="1">
      <alignment horizontal="right" vertical="center"/>
      <protection locked="0"/>
    </xf>
    <xf numFmtId="38" fontId="6" fillId="0" borderId="16" xfId="1" applyFont="1" applyFill="1" applyBorder="1" applyAlignment="1" applyProtection="1">
      <alignment horizontal="right" vertical="center"/>
      <protection locked="0"/>
    </xf>
    <xf numFmtId="38" fontId="6" fillId="0" borderId="67" xfId="1" applyFont="1" applyFill="1" applyBorder="1" applyAlignment="1" applyProtection="1">
      <alignment horizontal="right" vertical="center"/>
      <protection locked="0"/>
    </xf>
    <xf numFmtId="38" fontId="6" fillId="0" borderId="67" xfId="1" applyFont="1" applyFill="1" applyBorder="1" applyAlignment="1" applyProtection="1">
      <alignment vertical="center"/>
      <protection locked="0"/>
    </xf>
    <xf numFmtId="38" fontId="6" fillId="0" borderId="17" xfId="1" applyFont="1" applyFill="1" applyBorder="1" applyAlignment="1" applyProtection="1">
      <alignment vertical="center"/>
      <protection locked="0"/>
    </xf>
    <xf numFmtId="38" fontId="6" fillId="4" borderId="55" xfId="1" applyFont="1" applyFill="1" applyBorder="1" applyAlignment="1">
      <alignment horizontal="right" vertical="center"/>
    </xf>
    <xf numFmtId="38" fontId="6" fillId="4" borderId="77" xfId="1" applyFont="1" applyFill="1" applyBorder="1" applyAlignment="1">
      <alignment horizontal="right" vertical="center"/>
    </xf>
    <xf numFmtId="38" fontId="6" fillId="0" borderId="64" xfId="1" applyFont="1" applyFill="1" applyBorder="1" applyAlignment="1" applyProtection="1">
      <alignment vertical="center"/>
      <protection locked="0"/>
    </xf>
    <xf numFmtId="180" fontId="6" fillId="4" borderId="50" xfId="4" applyNumberFormat="1" applyFont="1" applyFill="1" applyBorder="1" applyAlignment="1">
      <alignment horizontal="center" vertical="center" shrinkToFit="1"/>
    </xf>
    <xf numFmtId="180" fontId="6" fillId="4" borderId="20" xfId="4" applyNumberFormat="1" applyFont="1" applyFill="1" applyBorder="1" applyAlignment="1">
      <alignment horizontal="center" vertical="center" shrinkToFit="1"/>
    </xf>
    <xf numFmtId="180" fontId="5" fillId="0" borderId="10" xfId="4" applyNumberFormat="1" applyFont="1" applyFill="1" applyBorder="1" applyAlignment="1">
      <alignment horizontal="right" vertical="center"/>
    </xf>
    <xf numFmtId="180" fontId="5" fillId="0" borderId="9" xfId="4" applyNumberFormat="1" applyFont="1" applyFill="1" applyBorder="1" applyAlignment="1">
      <alignment horizontal="right" vertical="center"/>
    </xf>
    <xf numFmtId="180" fontId="5" fillId="0" borderId="3" xfId="4" applyNumberFormat="1" applyFont="1" applyFill="1" applyBorder="1" applyAlignment="1">
      <alignment horizontal="right" vertical="center"/>
    </xf>
    <xf numFmtId="0" fontId="6" fillId="0" borderId="31" xfId="4" applyFont="1" applyFill="1" applyBorder="1" applyAlignment="1" applyProtection="1">
      <alignment horizontal="right" vertical="center"/>
      <protection locked="0"/>
    </xf>
    <xf numFmtId="180" fontId="6" fillId="4" borderId="35" xfId="4" applyNumberFormat="1" applyFont="1" applyFill="1" applyBorder="1" applyAlignment="1">
      <alignment horizontal="center" vertical="center" shrinkToFit="1"/>
    </xf>
    <xf numFmtId="0" fontId="5" fillId="0" borderId="9" xfId="4" applyFont="1" applyFill="1" applyBorder="1" applyAlignment="1" applyProtection="1">
      <alignment vertical="center"/>
      <protection locked="0"/>
    </xf>
    <xf numFmtId="180" fontId="7" fillId="0" borderId="16" xfId="4" applyNumberFormat="1" applyFont="1" applyFill="1" applyBorder="1" applyAlignment="1">
      <alignment horizontal="left" vertical="center" wrapText="1"/>
    </xf>
    <xf numFmtId="180" fontId="7" fillId="0" borderId="17" xfId="4" applyNumberFormat="1" applyFont="1" applyFill="1" applyBorder="1" applyAlignment="1">
      <alignment horizontal="left" vertical="center" wrapText="1"/>
    </xf>
    <xf numFmtId="180" fontId="7" fillId="0" borderId="8" xfId="4" applyNumberFormat="1" applyFont="1" applyFill="1" applyBorder="1" applyAlignment="1">
      <alignment horizontal="left" vertical="center" wrapText="1"/>
    </xf>
    <xf numFmtId="0" fontId="40" fillId="0" borderId="11" xfId="0" applyFont="1" applyFill="1" applyBorder="1" applyAlignment="1">
      <alignment vertical="center" wrapText="1"/>
    </xf>
    <xf numFmtId="0" fontId="40" fillId="0" borderId="0" xfId="0" applyFont="1" applyFill="1" applyAlignment="1">
      <alignment vertical="center" wrapText="1"/>
    </xf>
    <xf numFmtId="0" fontId="40" fillId="0" borderId="2" xfId="0" applyFont="1" applyFill="1" applyBorder="1" applyAlignment="1">
      <alignment vertical="center" wrapText="1"/>
    </xf>
    <xf numFmtId="0" fontId="40" fillId="0" borderId="12" xfId="0" applyFont="1" applyFill="1" applyBorder="1" applyAlignment="1">
      <alignment vertical="center" wrapText="1"/>
    </xf>
    <xf numFmtId="0" fontId="40" fillId="0" borderId="7" xfId="0" applyFont="1" applyFill="1" applyBorder="1" applyAlignment="1">
      <alignment vertical="center" wrapText="1"/>
    </xf>
    <xf numFmtId="0" fontId="40" fillId="0" borderId="6" xfId="0" applyFont="1" applyFill="1" applyBorder="1" applyAlignment="1">
      <alignment vertical="center" wrapText="1"/>
    </xf>
    <xf numFmtId="38" fontId="6" fillId="0" borderId="63" xfId="1" applyFont="1" applyFill="1" applyBorder="1" applyAlignment="1" applyProtection="1">
      <alignment horizontal="center" vertical="center"/>
      <protection locked="0"/>
    </xf>
    <xf numFmtId="38" fontId="6" fillId="0" borderId="9" xfId="1" applyFont="1" applyFill="1" applyBorder="1" applyAlignment="1" applyProtection="1">
      <alignment horizontal="center" vertical="center"/>
      <protection locked="0"/>
    </xf>
    <xf numFmtId="0" fontId="6" fillId="0" borderId="45" xfId="4" applyFont="1" applyFill="1" applyBorder="1" applyAlignment="1">
      <alignment horizontal="center" vertical="center"/>
    </xf>
    <xf numFmtId="0" fontId="6" fillId="0" borderId="5" xfId="4" applyFont="1" applyFill="1" applyBorder="1" applyAlignment="1">
      <alignment horizontal="center" vertical="center"/>
    </xf>
    <xf numFmtId="38" fontId="6" fillId="4" borderId="37" xfId="1" applyFont="1" applyFill="1" applyBorder="1" applyAlignment="1">
      <alignment vertical="center"/>
    </xf>
    <xf numFmtId="38" fontId="6" fillId="4" borderId="23" xfId="1" applyFont="1" applyFill="1" applyBorder="1" applyAlignment="1">
      <alignment vertical="center"/>
    </xf>
    <xf numFmtId="0" fontId="5" fillId="0" borderId="17" xfId="4" applyFont="1" applyFill="1" applyBorder="1" applyAlignment="1" applyProtection="1">
      <alignment horizontal="center" vertical="center"/>
      <protection locked="0"/>
    </xf>
    <xf numFmtId="0" fontId="15" fillId="0" borderId="32" xfId="0" applyFont="1" applyFill="1" applyBorder="1" applyAlignment="1">
      <alignment horizontal="center" vertical="center"/>
    </xf>
    <xf numFmtId="0" fontId="15" fillId="0" borderId="12" xfId="0" applyFont="1" applyFill="1" applyBorder="1" applyAlignment="1">
      <alignment horizontal="center" vertical="center"/>
    </xf>
    <xf numFmtId="0" fontId="6" fillId="0" borderId="33" xfId="4" applyFont="1" applyFill="1" applyBorder="1" applyAlignment="1">
      <alignment horizontal="center" vertical="center" textRotation="255"/>
    </xf>
    <xf numFmtId="0" fontId="15" fillId="0" borderId="34" xfId="0" applyFont="1" applyFill="1" applyBorder="1" applyAlignment="1">
      <alignment horizontal="center" vertical="center" textRotation="255"/>
    </xf>
    <xf numFmtId="0" fontId="6" fillId="0" borderId="7" xfId="4" applyFont="1" applyFill="1" applyBorder="1" applyAlignment="1">
      <alignment horizontal="left" vertical="center" shrinkToFit="1"/>
    </xf>
    <xf numFmtId="0" fontId="6" fillId="0" borderId="17" xfId="4" applyFont="1" applyFill="1" applyBorder="1" applyAlignment="1">
      <alignment horizontal="left" vertical="center" shrinkToFit="1"/>
    </xf>
    <xf numFmtId="0" fontId="5" fillId="0" borderId="9" xfId="4" applyFont="1" applyFill="1" applyBorder="1" applyAlignment="1" applyProtection="1">
      <alignment horizontal="center" vertical="center"/>
      <protection locked="0"/>
    </xf>
    <xf numFmtId="0" fontId="5" fillId="0" borderId="43" xfId="4" applyFont="1" applyFill="1" applyBorder="1" applyAlignment="1" applyProtection="1">
      <alignment horizontal="center" vertical="center"/>
      <protection locked="0"/>
    </xf>
    <xf numFmtId="0" fontId="6" fillId="0" borderId="9" xfId="4" applyFont="1" applyFill="1" applyBorder="1" applyAlignment="1" applyProtection="1">
      <alignment horizontal="left" vertical="center" shrinkToFit="1"/>
      <protection locked="0"/>
    </xf>
    <xf numFmtId="38" fontId="6" fillId="0" borderId="62" xfId="1" applyFont="1" applyFill="1" applyBorder="1" applyAlignment="1" applyProtection="1">
      <alignment horizontal="center" vertical="center"/>
      <protection locked="0"/>
    </xf>
    <xf numFmtId="38" fontId="6" fillId="0" borderId="43" xfId="1" applyFont="1" applyFill="1" applyBorder="1" applyAlignment="1" applyProtection="1">
      <alignment horizontal="center" vertical="center"/>
      <protection locked="0"/>
    </xf>
    <xf numFmtId="0" fontId="6" fillId="0" borderId="38" xfId="4" applyFont="1" applyFill="1" applyBorder="1" applyAlignment="1">
      <alignment horizontal="left" vertical="center"/>
    </xf>
    <xf numFmtId="38" fontId="6" fillId="0" borderId="62" xfId="1" applyFont="1" applyFill="1" applyBorder="1" applyAlignment="1" applyProtection="1">
      <alignment vertical="center"/>
      <protection locked="0"/>
    </xf>
    <xf numFmtId="38" fontId="6" fillId="0" borderId="43" xfId="1" applyFont="1" applyFill="1" applyBorder="1" applyAlignment="1" applyProtection="1">
      <alignment vertical="center"/>
      <protection locked="0"/>
    </xf>
    <xf numFmtId="0" fontId="6" fillId="0" borderId="16" xfId="4" applyFont="1" applyFill="1" applyBorder="1" applyAlignment="1">
      <alignment horizontal="right" vertical="center"/>
    </xf>
    <xf numFmtId="0" fontId="6" fillId="0" borderId="17" xfId="4" applyFont="1" applyFill="1" applyBorder="1" applyAlignment="1">
      <alignment horizontal="right" vertical="center"/>
    </xf>
    <xf numFmtId="180" fontId="5" fillId="0" borderId="63" xfId="4" applyNumberFormat="1" applyFont="1" applyFill="1" applyBorder="1" applyAlignment="1">
      <alignment horizontal="right" vertical="center"/>
    </xf>
    <xf numFmtId="0" fontId="5" fillId="0" borderId="17" xfId="4" applyFont="1" applyFill="1" applyBorder="1" applyAlignment="1" applyProtection="1">
      <alignment vertical="center"/>
      <protection locked="0"/>
    </xf>
    <xf numFmtId="0" fontId="6" fillId="0" borderId="9" xfId="4" applyFont="1" applyFill="1" applyBorder="1" applyAlignment="1" applyProtection="1">
      <alignment horizontal="left" vertical="center"/>
      <protection locked="0"/>
    </xf>
    <xf numFmtId="38" fontId="6" fillId="0" borderId="9" xfId="4" applyNumberFormat="1" applyFont="1" applyFill="1" applyBorder="1" applyAlignment="1" applyProtection="1">
      <alignment vertical="center"/>
      <protection locked="0"/>
    </xf>
    <xf numFmtId="180" fontId="5" fillId="0" borderId="10" xfId="4" applyNumberFormat="1" applyFont="1" applyFill="1" applyBorder="1" applyAlignment="1">
      <alignment vertical="center"/>
    </xf>
    <xf numFmtId="180" fontId="5" fillId="0" borderId="9" xfId="4" applyNumberFormat="1" applyFont="1" applyFill="1" applyBorder="1" applyAlignment="1">
      <alignment vertical="center"/>
    </xf>
    <xf numFmtId="180" fontId="5" fillId="0" borderId="3" xfId="4" applyNumberFormat="1" applyFont="1" applyFill="1" applyBorder="1" applyAlignment="1">
      <alignment vertical="center"/>
    </xf>
    <xf numFmtId="3" fontId="6" fillId="0" borderId="62" xfId="4" applyNumberFormat="1" applyFont="1" applyFill="1" applyBorder="1" applyAlignment="1" applyProtection="1">
      <alignment vertical="center"/>
      <protection locked="0"/>
    </xf>
    <xf numFmtId="3" fontId="6" fillId="0" borderId="43" xfId="4" applyNumberFormat="1" applyFont="1" applyFill="1" applyBorder="1" applyAlignment="1" applyProtection="1">
      <alignment vertical="center"/>
      <protection locked="0"/>
    </xf>
    <xf numFmtId="38" fontId="6" fillId="0" borderId="43" xfId="4" applyNumberFormat="1" applyFont="1" applyFill="1" applyBorder="1" applyAlignment="1" applyProtection="1">
      <alignment vertical="center"/>
      <protection locked="0"/>
    </xf>
    <xf numFmtId="180" fontId="0" fillId="0" borderId="10" xfId="0" applyNumberFormat="1" applyFill="1" applyBorder="1" applyAlignment="1" applyProtection="1">
      <alignment horizontal="center" vertical="center"/>
      <protection locked="0"/>
    </xf>
    <xf numFmtId="180" fontId="0" fillId="0" borderId="3" xfId="0" applyNumberFormat="1" applyFill="1" applyBorder="1" applyAlignment="1" applyProtection="1">
      <alignment horizontal="center" vertical="center"/>
      <protection locked="0"/>
    </xf>
    <xf numFmtId="0" fontId="5" fillId="0" borderId="10" xfId="4" applyFont="1" applyFill="1" applyBorder="1" applyAlignment="1" applyProtection="1">
      <alignment horizontal="right" vertical="center"/>
      <protection locked="0"/>
    </xf>
    <xf numFmtId="0" fontId="5" fillId="0" borderId="3" xfId="4" applyFont="1" applyFill="1" applyBorder="1" applyAlignment="1" applyProtection="1">
      <alignment horizontal="right" vertical="center"/>
      <protection locked="0"/>
    </xf>
    <xf numFmtId="0" fontId="5" fillId="0" borderId="9" xfId="4" applyFont="1" applyFill="1" applyBorder="1" applyAlignment="1" applyProtection="1">
      <alignment horizontal="right" vertical="center"/>
      <protection locked="0"/>
    </xf>
    <xf numFmtId="0" fontId="6" fillId="0" borderId="3" xfId="4" applyFont="1" applyFill="1" applyBorder="1" applyAlignment="1" applyProtection="1">
      <alignment horizontal="left" vertical="center" shrinkToFit="1"/>
      <protection locked="0"/>
    </xf>
    <xf numFmtId="0" fontId="6" fillId="0" borderId="31" xfId="4" applyFont="1" applyFill="1" applyBorder="1" applyAlignment="1" applyProtection="1">
      <alignment horizontal="left" vertical="center" shrinkToFit="1"/>
      <protection locked="0"/>
    </xf>
    <xf numFmtId="0" fontId="6" fillId="0" borderId="10" xfId="4" applyFont="1" applyFill="1" applyBorder="1" applyAlignment="1" applyProtection="1">
      <alignment horizontal="left" vertical="center" shrinkToFit="1"/>
      <protection locked="0"/>
    </xf>
    <xf numFmtId="3" fontId="6" fillId="4" borderId="45" xfId="4" applyNumberFormat="1" applyFont="1" applyFill="1" applyBorder="1" applyAlignment="1">
      <alignment horizontal="right" vertical="center" shrinkToFit="1"/>
    </xf>
    <xf numFmtId="3" fontId="6" fillId="4" borderId="5" xfId="4" applyNumberFormat="1" applyFont="1" applyFill="1" applyBorder="1" applyAlignment="1">
      <alignment horizontal="right" vertical="center" shrinkToFit="1"/>
    </xf>
    <xf numFmtId="0" fontId="2" fillId="0" borderId="33" xfId="0" applyFont="1" applyFill="1" applyBorder="1" applyAlignment="1" applyProtection="1">
      <alignment horizontal="right" vertical="center"/>
      <protection locked="0"/>
    </xf>
    <xf numFmtId="0" fontId="6" fillId="0" borderId="82" xfId="4" applyFont="1" applyFill="1" applyBorder="1" applyAlignment="1">
      <alignment horizontal="center" vertical="center" shrinkToFit="1"/>
    </xf>
    <xf numFmtId="0" fontId="6" fillId="0" borderId="51" xfId="4" applyFont="1" applyFill="1" applyBorder="1" applyAlignment="1">
      <alignment horizontal="center" vertical="center" shrinkToFit="1"/>
    </xf>
    <xf numFmtId="0" fontId="6" fillId="0" borderId="69" xfId="4" applyFont="1" applyFill="1" applyBorder="1" applyAlignment="1">
      <alignment horizontal="center" vertical="center" shrinkToFit="1"/>
    </xf>
    <xf numFmtId="38" fontId="6" fillId="4" borderId="75" xfId="1" applyFont="1" applyFill="1" applyBorder="1" applyAlignment="1" applyProtection="1">
      <alignment horizontal="right" vertical="center"/>
      <protection locked="0"/>
    </xf>
    <xf numFmtId="38" fontId="6" fillId="4" borderId="31" xfId="1" applyFont="1" applyFill="1" applyBorder="1" applyAlignment="1" applyProtection="1">
      <alignment horizontal="right" vertical="center"/>
      <protection locked="0"/>
    </xf>
    <xf numFmtId="38" fontId="6" fillId="4" borderId="65" xfId="1" applyFont="1" applyFill="1" applyBorder="1" applyAlignment="1" applyProtection="1">
      <alignment horizontal="right" vertical="center"/>
      <protection locked="0"/>
    </xf>
    <xf numFmtId="0" fontId="15" fillId="0" borderId="9" xfId="0" applyFont="1" applyFill="1" applyBorder="1" applyAlignment="1">
      <alignment vertical="center" shrinkToFit="1"/>
    </xf>
    <xf numFmtId="0" fontId="15" fillId="0" borderId="3" xfId="0" applyFont="1" applyFill="1" applyBorder="1" applyAlignment="1">
      <alignment vertical="center" shrinkToFit="1"/>
    </xf>
    <xf numFmtId="0" fontId="6" fillId="0" borderId="3" xfId="4" applyFont="1" applyFill="1" applyBorder="1" applyAlignment="1" applyProtection="1">
      <alignment horizontal="right" vertical="center"/>
      <protection locked="0"/>
    </xf>
    <xf numFmtId="0" fontId="6" fillId="0" borderId="33" xfId="4" applyFont="1" applyFill="1" applyBorder="1" applyAlignment="1">
      <alignment horizontal="center" vertical="distributed" textRotation="255" justifyLastLine="1"/>
    </xf>
    <xf numFmtId="0" fontId="15" fillId="0" borderId="34" xfId="0" applyFont="1" applyFill="1" applyBorder="1" applyAlignment="1">
      <alignment horizontal="center" vertical="distributed" textRotation="255" justifyLastLine="1"/>
    </xf>
    <xf numFmtId="0" fontId="15" fillId="0" borderId="12" xfId="0" applyFont="1" applyFill="1" applyBorder="1" applyAlignment="1">
      <alignment horizontal="center" vertical="distributed" textRotation="255" justifyLastLine="1"/>
    </xf>
    <xf numFmtId="0" fontId="6" fillId="0" borderId="10" xfId="4" applyFont="1" applyFill="1" applyBorder="1" applyAlignment="1">
      <alignment horizontal="right" vertical="center"/>
    </xf>
    <xf numFmtId="0" fontId="6" fillId="0" borderId="9" xfId="4" applyFont="1" applyFill="1" applyBorder="1" applyAlignment="1">
      <alignment horizontal="right" vertical="center"/>
    </xf>
    <xf numFmtId="0" fontId="3" fillId="0" borderId="9" xfId="4" applyFont="1" applyFill="1" applyBorder="1" applyAlignment="1" applyProtection="1">
      <alignment horizontal="left" vertical="center" shrinkToFit="1"/>
      <protection locked="0"/>
    </xf>
    <xf numFmtId="180" fontId="5" fillId="0" borderId="63" xfId="4" applyNumberFormat="1" applyFont="1" applyFill="1" applyBorder="1" applyAlignment="1">
      <alignment vertical="center"/>
    </xf>
    <xf numFmtId="0" fontId="12" fillId="0" borderId="45" xfId="4" applyFont="1" applyFill="1" applyBorder="1" applyAlignment="1">
      <alignment horizontal="center" vertical="center"/>
    </xf>
    <xf numFmtId="0" fontId="12" fillId="0" borderId="5" xfId="4" applyFont="1" applyFill="1" applyBorder="1" applyAlignment="1">
      <alignment horizontal="center" vertical="center"/>
    </xf>
    <xf numFmtId="49" fontId="7" fillId="0" borderId="49" xfId="4" applyNumberFormat="1" applyFont="1" applyFill="1" applyBorder="1" applyAlignment="1">
      <alignment horizontal="left" vertical="center"/>
    </xf>
    <xf numFmtId="49" fontId="7" fillId="0" borderId="4" xfId="4" applyNumberFormat="1" applyFont="1" applyFill="1" applyBorder="1" applyAlignment="1">
      <alignment horizontal="left" vertical="center"/>
    </xf>
    <xf numFmtId="176" fontId="6" fillId="4" borderId="73" xfId="4" applyNumberFormat="1" applyFont="1" applyFill="1" applyBorder="1" applyAlignment="1">
      <alignment horizontal="right" vertical="center"/>
    </xf>
    <xf numFmtId="176" fontId="6" fillId="4" borderId="71" xfId="4" applyNumberFormat="1" applyFont="1" applyFill="1" applyBorder="1" applyAlignment="1">
      <alignment horizontal="right" vertical="center"/>
    </xf>
    <xf numFmtId="176" fontId="6" fillId="4" borderId="49" xfId="4" applyNumberFormat="1" applyFont="1" applyFill="1" applyBorder="1" applyAlignment="1">
      <alignment horizontal="right" vertical="center"/>
    </xf>
    <xf numFmtId="0" fontId="12" fillId="0" borderId="82" xfId="4" applyFont="1" applyFill="1" applyBorder="1" applyAlignment="1">
      <alignment horizontal="center" vertical="center"/>
    </xf>
    <xf numFmtId="0" fontId="12" fillId="0" borderId="51" xfId="4" applyFont="1" applyFill="1" applyBorder="1" applyAlignment="1">
      <alignment horizontal="center" vertical="center"/>
    </xf>
    <xf numFmtId="0" fontId="12" fillId="0" borderId="83" xfId="4" applyFont="1" applyFill="1" applyBorder="1" applyAlignment="1">
      <alignment horizontal="center" vertical="center"/>
    </xf>
    <xf numFmtId="0" fontId="12" fillId="0" borderId="52" xfId="4" applyFont="1" applyFill="1" applyBorder="1" applyAlignment="1">
      <alignment horizontal="center" vertical="center"/>
    </xf>
    <xf numFmtId="0" fontId="6" fillId="0" borderId="17" xfId="4" applyFont="1" applyFill="1" applyBorder="1" applyAlignment="1">
      <alignment horizontal="left" vertical="center"/>
    </xf>
    <xf numFmtId="0" fontId="5" fillId="0" borderId="16" xfId="4" applyFont="1" applyFill="1" applyBorder="1" applyAlignment="1" applyProtection="1">
      <alignment horizontal="right" vertical="center"/>
      <protection locked="0"/>
    </xf>
    <xf numFmtId="0" fontId="5" fillId="0" borderId="8" xfId="4" applyFont="1" applyFill="1" applyBorder="1" applyAlignment="1" applyProtection="1">
      <alignment horizontal="right" vertical="center"/>
      <protection locked="0"/>
    </xf>
    <xf numFmtId="0" fontId="5" fillId="0" borderId="17" xfId="4" applyFont="1" applyFill="1" applyBorder="1" applyAlignment="1" applyProtection="1">
      <alignment horizontal="right" vertical="center"/>
      <protection locked="0"/>
    </xf>
    <xf numFmtId="180" fontId="0" fillId="0" borderId="16" xfId="0" applyNumberFormat="1" applyFill="1" applyBorder="1" applyAlignment="1" applyProtection="1">
      <alignment horizontal="center" vertical="center"/>
      <protection locked="0"/>
    </xf>
    <xf numFmtId="180" fontId="0" fillId="0" borderId="8" xfId="0" applyNumberFormat="1" applyFill="1" applyBorder="1" applyAlignment="1" applyProtection="1">
      <alignment horizontal="center" vertical="center"/>
      <protection locked="0"/>
    </xf>
    <xf numFmtId="38" fontId="6" fillId="0" borderId="76" xfId="1" applyFont="1" applyFill="1" applyBorder="1" applyAlignment="1" applyProtection="1">
      <alignment horizontal="right" vertical="center"/>
      <protection locked="0"/>
    </xf>
    <xf numFmtId="38" fontId="6" fillId="0" borderId="33" xfId="1" applyFont="1" applyFill="1" applyBorder="1" applyAlignment="1" applyProtection="1">
      <alignment horizontal="right" vertical="center"/>
      <protection locked="0"/>
    </xf>
    <xf numFmtId="38" fontId="6" fillId="0" borderId="70" xfId="1" applyFont="1" applyFill="1" applyBorder="1" applyAlignment="1" applyProtection="1">
      <alignment horizontal="right" vertical="center"/>
      <protection locked="0"/>
    </xf>
    <xf numFmtId="38" fontId="6" fillId="4" borderId="63" xfId="1" applyFont="1" applyFill="1" applyBorder="1" applyAlignment="1">
      <alignment vertical="center"/>
    </xf>
    <xf numFmtId="38" fontId="6" fillId="4" borderId="9" xfId="1" applyFont="1" applyFill="1" applyBorder="1" applyAlignment="1">
      <alignment vertical="center"/>
    </xf>
    <xf numFmtId="0" fontId="5" fillId="0" borderId="9" xfId="4" applyFont="1" applyFill="1" applyBorder="1" applyAlignment="1">
      <alignment horizontal="right" vertical="center"/>
    </xf>
    <xf numFmtId="0" fontId="3" fillId="0" borderId="10" xfId="4" applyFont="1" applyFill="1" applyBorder="1" applyAlignment="1" applyProtection="1">
      <alignment horizontal="right" vertical="center"/>
      <protection locked="0"/>
    </xf>
    <xf numFmtId="0" fontId="3" fillId="0" borderId="3" xfId="4" applyFont="1" applyFill="1" applyBorder="1" applyAlignment="1" applyProtection="1">
      <alignment horizontal="right" vertical="center"/>
      <protection locked="0"/>
    </xf>
    <xf numFmtId="0" fontId="6" fillId="0" borderId="62" xfId="4" applyFont="1" applyFill="1" applyBorder="1" applyAlignment="1">
      <alignment horizontal="center" vertical="center"/>
    </xf>
    <xf numFmtId="0" fontId="6" fillId="0" borderId="43" xfId="4" applyFont="1" applyFill="1" applyBorder="1" applyAlignment="1">
      <alignment horizontal="center" vertical="center"/>
    </xf>
    <xf numFmtId="0" fontId="6" fillId="0" borderId="15" xfId="4" applyFont="1" applyFill="1" applyBorder="1" applyAlignment="1">
      <alignment horizontal="center" vertical="center"/>
    </xf>
    <xf numFmtId="38" fontId="6" fillId="4" borderId="46" xfId="1" applyFont="1" applyFill="1" applyBorder="1" applyAlignment="1">
      <alignment horizontal="right" vertical="center"/>
    </xf>
    <xf numFmtId="38" fontId="6" fillId="4" borderId="43" xfId="1" applyFont="1" applyFill="1" applyBorder="1" applyAlignment="1">
      <alignment horizontal="right" vertical="center"/>
    </xf>
    <xf numFmtId="38" fontId="6" fillId="4" borderId="15" xfId="1" applyFont="1" applyFill="1" applyBorder="1" applyAlignment="1">
      <alignment horizontal="right" vertical="center"/>
    </xf>
    <xf numFmtId="38" fontId="5" fillId="4" borderId="45" xfId="1" applyFont="1" applyFill="1" applyBorder="1" applyAlignment="1" applyProtection="1">
      <alignment horizontal="right" vertical="center"/>
      <protection locked="0"/>
    </xf>
    <xf numFmtId="38" fontId="5" fillId="4" borderId="1" xfId="1" applyFont="1" applyFill="1" applyBorder="1" applyAlignment="1" applyProtection="1">
      <alignment horizontal="right" vertical="center"/>
      <protection locked="0"/>
    </xf>
    <xf numFmtId="0" fontId="6" fillId="0" borderId="14" xfId="4" applyFont="1" applyFill="1" applyBorder="1" applyAlignment="1">
      <alignment horizontal="center" vertical="center"/>
    </xf>
    <xf numFmtId="0" fontId="6" fillId="0" borderId="40" xfId="4" applyFont="1" applyFill="1" applyBorder="1" applyAlignment="1">
      <alignment horizontal="center" vertical="center"/>
    </xf>
    <xf numFmtId="0" fontId="6" fillId="0" borderId="12" xfId="4" applyFont="1" applyFill="1" applyBorder="1" applyAlignment="1">
      <alignment horizontal="center" vertical="center"/>
    </xf>
    <xf numFmtId="0" fontId="6" fillId="0" borderId="7" xfId="4" applyFont="1" applyFill="1" applyBorder="1" applyAlignment="1">
      <alignment horizontal="center" vertical="center"/>
    </xf>
    <xf numFmtId="0" fontId="6" fillId="0" borderId="6" xfId="4" applyFont="1" applyFill="1" applyBorder="1" applyAlignment="1">
      <alignment horizontal="center" vertical="center"/>
    </xf>
    <xf numFmtId="0" fontId="5" fillId="0" borderId="10" xfId="4" applyFont="1" applyFill="1" applyBorder="1" applyAlignment="1" applyProtection="1">
      <alignment horizontal="center" vertical="center"/>
      <protection locked="0"/>
    </xf>
    <xf numFmtId="0" fontId="5" fillId="0" borderId="3" xfId="4" applyFont="1" applyFill="1" applyBorder="1" applyAlignment="1" applyProtection="1">
      <alignment horizontal="center" vertical="center"/>
      <protection locked="0"/>
    </xf>
    <xf numFmtId="0" fontId="6" fillId="0" borderId="10" xfId="4" applyFont="1" applyFill="1" applyBorder="1" applyAlignment="1" applyProtection="1">
      <alignment horizontal="right" vertical="center"/>
      <protection locked="0"/>
    </xf>
    <xf numFmtId="0" fontId="6" fillId="0" borderId="9" xfId="4" applyFont="1" applyFill="1" applyBorder="1" applyAlignment="1" applyProtection="1">
      <alignment horizontal="right" vertical="center"/>
      <protection locked="0"/>
    </xf>
    <xf numFmtId="0" fontId="6" fillId="4" borderId="43" xfId="4" applyFont="1" applyFill="1" applyBorder="1" applyAlignment="1">
      <alignment horizontal="right" vertical="center"/>
    </xf>
    <xf numFmtId="38" fontId="6" fillId="4" borderId="43" xfId="4" applyNumberFormat="1" applyFont="1" applyFill="1" applyBorder="1" applyAlignment="1">
      <alignment horizontal="right" vertical="center"/>
    </xf>
    <xf numFmtId="0" fontId="15" fillId="0" borderId="10" xfId="0" applyFont="1" applyFill="1" applyBorder="1" applyAlignment="1">
      <alignment horizontal="center" vertical="center"/>
    </xf>
    <xf numFmtId="0" fontId="5" fillId="0" borderId="49" xfId="4" applyFont="1" applyFill="1" applyBorder="1" applyAlignment="1">
      <alignment horizontal="right" vertical="center"/>
    </xf>
    <xf numFmtId="0" fontId="5" fillId="0" borderId="5" xfId="4" applyFont="1" applyFill="1" applyBorder="1" applyAlignment="1">
      <alignment horizontal="right" vertical="center"/>
    </xf>
    <xf numFmtId="180" fontId="0" fillId="0" borderId="9" xfId="0" applyNumberFormat="1" applyFill="1" applyBorder="1" applyAlignment="1">
      <alignment horizontal="center" vertical="center"/>
    </xf>
    <xf numFmtId="180" fontId="0" fillId="0" borderId="3" xfId="0" applyNumberFormat="1" applyFill="1" applyBorder="1" applyAlignment="1">
      <alignment horizontal="center" vertical="center"/>
    </xf>
    <xf numFmtId="0" fontId="6" fillId="0" borderId="78" xfId="4" applyFont="1" applyFill="1" applyBorder="1" applyAlignment="1">
      <alignment horizontal="center" vertical="center"/>
    </xf>
    <xf numFmtId="0" fontId="6" fillId="0" borderId="79" xfId="4" applyFont="1" applyFill="1" applyBorder="1" applyAlignment="1">
      <alignment horizontal="center" vertical="center"/>
    </xf>
    <xf numFmtId="180" fontId="5" fillId="0" borderId="80" xfId="4" applyNumberFormat="1" applyFont="1" applyFill="1" applyBorder="1" applyAlignment="1" applyProtection="1">
      <alignment horizontal="center" vertical="center"/>
      <protection locked="0"/>
    </xf>
    <xf numFmtId="180" fontId="5" fillId="0" borderId="48" xfId="4" applyNumberFormat="1" applyFont="1" applyFill="1" applyBorder="1" applyAlignment="1" applyProtection="1">
      <alignment horizontal="center" vertical="center"/>
      <protection locked="0"/>
    </xf>
    <xf numFmtId="180" fontId="5" fillId="0" borderId="81" xfId="4" applyNumberFormat="1" applyFont="1" applyFill="1" applyBorder="1" applyAlignment="1" applyProtection="1">
      <alignment horizontal="center" vertical="center"/>
      <protection locked="0"/>
    </xf>
    <xf numFmtId="38" fontId="6" fillId="0" borderId="48" xfId="1" applyFont="1" applyFill="1" applyBorder="1" applyAlignment="1" applyProtection="1">
      <alignment vertical="center"/>
      <protection locked="0"/>
    </xf>
    <xf numFmtId="0" fontId="6" fillId="0" borderId="84" xfId="4" applyFont="1" applyFill="1" applyBorder="1" applyAlignment="1">
      <alignment horizontal="center" vertical="center" shrinkToFit="1"/>
    </xf>
    <xf numFmtId="0" fontId="6" fillId="0" borderId="48" xfId="4" applyFont="1" applyFill="1" applyBorder="1" applyAlignment="1">
      <alignment horizontal="center" vertical="center" shrinkToFit="1"/>
    </xf>
    <xf numFmtId="0" fontId="6" fillId="0" borderId="47" xfId="4" applyFont="1" applyFill="1" applyBorder="1" applyAlignment="1">
      <alignment horizontal="center" vertical="center" shrinkToFit="1"/>
    </xf>
    <xf numFmtId="38" fontId="6" fillId="0" borderId="85" xfId="1" applyFont="1" applyFill="1" applyBorder="1" applyAlignment="1" applyProtection="1">
      <alignment vertical="center"/>
      <protection locked="0"/>
    </xf>
    <xf numFmtId="180" fontId="5" fillId="0" borderId="12" xfId="4" applyNumberFormat="1" applyFont="1" applyFill="1" applyBorder="1" applyAlignment="1" applyProtection="1">
      <alignment horizontal="right" vertical="center"/>
      <protection locked="0"/>
    </xf>
    <xf numFmtId="180" fontId="5" fillId="0" borderId="7" xfId="4" applyNumberFormat="1" applyFont="1" applyFill="1" applyBorder="1" applyAlignment="1" applyProtection="1">
      <alignment horizontal="right" vertical="center"/>
      <protection locked="0"/>
    </xf>
    <xf numFmtId="180" fontId="5" fillId="0" borderId="6" xfId="4" applyNumberFormat="1" applyFont="1" applyFill="1" applyBorder="1" applyAlignment="1" applyProtection="1">
      <alignment horizontal="right" vertical="center"/>
      <protection locked="0"/>
    </xf>
    <xf numFmtId="0" fontId="12" fillId="0" borderId="9" xfId="4" applyFont="1" applyFill="1" applyBorder="1" applyAlignment="1" applyProtection="1">
      <alignment horizontal="center" vertical="center"/>
      <protection locked="0"/>
    </xf>
    <xf numFmtId="180" fontId="3" fillId="0" borderId="63" xfId="4" applyNumberFormat="1" applyFill="1" applyBorder="1" applyAlignment="1">
      <alignment horizontal="right" vertical="center"/>
    </xf>
    <xf numFmtId="180" fontId="3" fillId="0" borderId="9" xfId="4" applyNumberFormat="1" applyFill="1" applyBorder="1" applyAlignment="1">
      <alignment horizontal="right" vertical="center"/>
    </xf>
    <xf numFmtId="180" fontId="3" fillId="0" borderId="3" xfId="4" applyNumberFormat="1" applyFill="1" applyBorder="1" applyAlignment="1">
      <alignment horizontal="right" vertical="center"/>
    </xf>
    <xf numFmtId="38" fontId="6" fillId="4" borderId="37" xfId="1" applyFont="1" applyFill="1" applyBorder="1" applyAlignment="1">
      <alignment horizontal="right" vertical="center"/>
    </xf>
    <xf numFmtId="38" fontId="6" fillId="4" borderId="23" xfId="1" applyFont="1" applyFill="1" applyBorder="1" applyAlignment="1">
      <alignment horizontal="right" vertical="center"/>
    </xf>
    <xf numFmtId="38" fontId="6" fillId="4" borderId="58" xfId="1" applyFont="1" applyFill="1" applyBorder="1" applyAlignment="1">
      <alignment horizontal="right" vertical="center"/>
    </xf>
    <xf numFmtId="3" fontId="13" fillId="4" borderId="5" xfId="1" applyNumberFormat="1" applyFont="1" applyFill="1" applyBorder="1" applyAlignment="1">
      <alignment horizontal="distributed" vertical="center" justifyLastLine="1"/>
    </xf>
    <xf numFmtId="3" fontId="13" fillId="4" borderId="1" xfId="1" applyNumberFormat="1" applyFont="1" applyFill="1" applyBorder="1" applyAlignment="1">
      <alignment horizontal="distributed" vertical="center" justifyLastLine="1"/>
    </xf>
    <xf numFmtId="3" fontId="13" fillId="0" borderId="10" xfId="1" applyNumberFormat="1" applyFont="1" applyFill="1" applyBorder="1" applyAlignment="1" applyProtection="1">
      <alignment horizontal="distributed" vertical="center" justifyLastLine="1"/>
      <protection locked="0"/>
    </xf>
    <xf numFmtId="3" fontId="13" fillId="0" borderId="9" xfId="1" applyNumberFormat="1" applyFont="1" applyFill="1" applyBorder="1" applyAlignment="1" applyProtection="1">
      <alignment horizontal="distributed" vertical="center" justifyLastLine="1"/>
      <protection locked="0"/>
    </xf>
    <xf numFmtId="3" fontId="13" fillId="0" borderId="3" xfId="1" applyNumberFormat="1" applyFont="1" applyFill="1" applyBorder="1" applyAlignment="1" applyProtection="1">
      <alignment horizontal="distributed" vertical="center" justifyLastLine="1"/>
      <protection locked="0"/>
    </xf>
    <xf numFmtId="3" fontId="13" fillId="4" borderId="92" xfId="1" applyNumberFormat="1" applyFont="1" applyFill="1" applyBorder="1" applyAlignment="1">
      <alignment horizontal="right" vertical="center"/>
    </xf>
    <xf numFmtId="3" fontId="13" fillId="4" borderId="90" xfId="1" applyNumberFormat="1" applyFont="1" applyFill="1" applyBorder="1" applyAlignment="1">
      <alignment horizontal="right" vertical="center"/>
    </xf>
    <xf numFmtId="3" fontId="13" fillId="4" borderId="86" xfId="1" applyNumberFormat="1" applyFont="1" applyFill="1" applyBorder="1" applyAlignment="1">
      <alignment horizontal="right" vertical="center"/>
    </xf>
    <xf numFmtId="3" fontId="13" fillId="4" borderId="87" xfId="1" applyNumberFormat="1" applyFont="1" applyFill="1" applyBorder="1" applyAlignment="1">
      <alignment horizontal="right" vertical="center"/>
    </xf>
    <xf numFmtId="3" fontId="13" fillId="4" borderId="87" xfId="5" applyNumberFormat="1" applyFont="1" applyFill="1" applyBorder="1" applyAlignment="1">
      <alignment horizontal="right" vertical="center"/>
    </xf>
    <xf numFmtId="3" fontId="13" fillId="4" borderId="93" xfId="5" applyNumberFormat="1" applyFont="1" applyFill="1" applyBorder="1" applyAlignment="1">
      <alignment horizontal="right" vertical="center"/>
    </xf>
    <xf numFmtId="3" fontId="13" fillId="4" borderId="4" xfId="1" applyNumberFormat="1" applyFont="1" applyFill="1" applyBorder="1" applyAlignment="1">
      <alignment horizontal="right" vertical="center"/>
    </xf>
    <xf numFmtId="3" fontId="13" fillId="4" borderId="71" xfId="1" applyNumberFormat="1" applyFont="1" applyFill="1" applyBorder="1" applyAlignment="1">
      <alignment horizontal="right" vertical="center"/>
    </xf>
    <xf numFmtId="3" fontId="13" fillId="0" borderId="10" xfId="1" applyNumberFormat="1" applyFont="1" applyFill="1" applyBorder="1" applyAlignment="1" applyProtection="1">
      <alignment horizontal="right" vertical="center"/>
      <protection locked="0"/>
    </xf>
    <xf numFmtId="3" fontId="13" fillId="0" borderId="9" xfId="1" applyNumberFormat="1" applyFont="1" applyFill="1" applyBorder="1" applyAlignment="1" applyProtection="1">
      <alignment horizontal="right" vertical="center"/>
      <protection locked="0"/>
    </xf>
    <xf numFmtId="3" fontId="13" fillId="0" borderId="3" xfId="1" applyNumberFormat="1" applyFont="1" applyFill="1" applyBorder="1" applyAlignment="1" applyProtection="1">
      <alignment horizontal="right" vertical="center"/>
      <protection locked="0"/>
    </xf>
    <xf numFmtId="3" fontId="13" fillId="0" borderId="46" xfId="1" applyNumberFormat="1" applyFont="1" applyFill="1" applyBorder="1" applyAlignment="1" applyProtection="1">
      <alignment horizontal="right" vertical="center"/>
      <protection locked="0"/>
    </xf>
    <xf numFmtId="3" fontId="13" fillId="0" borderId="43" xfId="1" applyNumberFormat="1" applyFont="1" applyFill="1" applyBorder="1" applyAlignment="1" applyProtection="1">
      <alignment horizontal="right" vertical="center"/>
      <protection locked="0"/>
    </xf>
    <xf numFmtId="3" fontId="13" fillId="0" borderId="15" xfId="1" applyNumberFormat="1" applyFont="1" applyFill="1" applyBorder="1" applyAlignment="1" applyProtection="1">
      <alignment horizontal="right" vertical="center"/>
      <protection locked="0"/>
    </xf>
    <xf numFmtId="38" fontId="13" fillId="4" borderId="10" xfId="1" applyFont="1" applyFill="1" applyBorder="1" applyAlignment="1">
      <alignment horizontal="right" vertical="center" shrinkToFit="1"/>
    </xf>
    <xf numFmtId="38" fontId="13" fillId="4" borderId="9" xfId="1" applyFont="1" applyFill="1" applyBorder="1" applyAlignment="1">
      <alignment horizontal="right" vertical="center" shrinkToFit="1"/>
    </xf>
    <xf numFmtId="0" fontId="13" fillId="0" borderId="10" xfId="5" applyFont="1" applyFill="1" applyBorder="1" applyAlignment="1">
      <alignment horizontal="center" vertical="center" shrinkToFit="1"/>
    </xf>
    <xf numFmtId="0" fontId="13" fillId="0" borderId="9" xfId="5" applyFont="1" applyFill="1" applyBorder="1" applyAlignment="1">
      <alignment horizontal="center" vertical="center" shrinkToFit="1"/>
    </xf>
    <xf numFmtId="3" fontId="13" fillId="0" borderId="63" xfId="5" applyNumberFormat="1" applyFont="1" applyFill="1" applyBorder="1" applyAlignment="1" applyProtection="1">
      <alignment horizontal="right" vertical="center" shrinkToFit="1"/>
      <protection locked="0"/>
    </xf>
    <xf numFmtId="3" fontId="13" fillId="0" borderId="9" xfId="5" applyNumberFormat="1" applyFont="1" applyFill="1" applyBorder="1" applyAlignment="1" applyProtection="1">
      <alignment horizontal="right" vertical="center" shrinkToFit="1"/>
      <protection locked="0"/>
    </xf>
    <xf numFmtId="3" fontId="13" fillId="0" borderId="38" xfId="5" applyNumberFormat="1" applyFont="1" applyFill="1" applyBorder="1" applyAlignment="1" applyProtection="1">
      <alignment horizontal="right" vertical="center" shrinkToFit="1"/>
      <protection locked="0"/>
    </xf>
    <xf numFmtId="0" fontId="13" fillId="0" borderId="10" xfId="5" applyFont="1" applyFill="1" applyBorder="1" applyAlignment="1">
      <alignment horizontal="center" vertical="center"/>
    </xf>
    <xf numFmtId="0" fontId="13" fillId="0" borderId="9" xfId="5" applyFont="1" applyFill="1" applyBorder="1" applyAlignment="1">
      <alignment horizontal="center" vertical="center"/>
    </xf>
    <xf numFmtId="0" fontId="13" fillId="0" borderId="3" xfId="5" applyFont="1" applyFill="1" applyBorder="1" applyAlignment="1">
      <alignment horizontal="center" vertical="center"/>
    </xf>
    <xf numFmtId="3" fontId="13" fillId="0" borderId="66" xfId="5" applyNumberFormat="1" applyFont="1" applyFill="1" applyBorder="1" applyAlignment="1">
      <alignment horizontal="center" vertical="center" shrinkToFit="1"/>
    </xf>
    <xf numFmtId="3" fontId="13" fillId="0" borderId="18" xfId="5" applyNumberFormat="1" applyFont="1" applyFill="1" applyBorder="1" applyAlignment="1">
      <alignment horizontal="center" vertical="center" shrinkToFit="1"/>
    </xf>
    <xf numFmtId="3" fontId="13" fillId="0" borderId="39" xfId="5" applyNumberFormat="1" applyFont="1" applyFill="1" applyBorder="1" applyAlignment="1">
      <alignment horizontal="center" vertical="center" shrinkToFit="1"/>
    </xf>
    <xf numFmtId="3" fontId="13" fillId="0" borderId="9" xfId="5" applyNumberFormat="1" applyFont="1" applyFill="1" applyBorder="1" applyAlignment="1">
      <alignment horizontal="center" vertical="center"/>
    </xf>
    <xf numFmtId="3" fontId="13" fillId="0" borderId="3" xfId="5" applyNumberFormat="1" applyFont="1" applyFill="1" applyBorder="1" applyAlignment="1">
      <alignment horizontal="center" vertical="center"/>
    </xf>
    <xf numFmtId="3" fontId="13" fillId="0" borderId="10" xfId="5" applyNumberFormat="1" applyFont="1" applyFill="1" applyBorder="1" applyAlignment="1">
      <alignment horizontal="center" vertical="center"/>
    </xf>
    <xf numFmtId="38" fontId="13" fillId="0" borderId="10" xfId="1" applyFont="1" applyFill="1" applyBorder="1" applyAlignment="1">
      <alignment horizontal="center" vertical="center"/>
    </xf>
    <xf numFmtId="38" fontId="13" fillId="0" borderId="9" xfId="1" applyFont="1" applyFill="1" applyBorder="1" applyAlignment="1">
      <alignment horizontal="center" vertical="center"/>
    </xf>
    <xf numFmtId="0" fontId="14" fillId="0" borderId="45" xfId="5" applyFont="1" applyFill="1" applyBorder="1" applyAlignment="1">
      <alignment horizontal="center" vertical="center"/>
    </xf>
    <xf numFmtId="0" fontId="14" fillId="0" borderId="5" xfId="5" applyFont="1" applyFill="1" applyBorder="1" applyAlignment="1">
      <alignment horizontal="center" vertical="center"/>
    </xf>
    <xf numFmtId="0" fontId="13" fillId="0" borderId="46" xfId="5" applyFont="1" applyFill="1" applyBorder="1" applyAlignment="1">
      <alignment horizontal="center" vertical="center" shrinkToFit="1"/>
    </xf>
    <xf numFmtId="0" fontId="13" fillId="0" borderId="43" xfId="5" applyFont="1" applyFill="1" applyBorder="1" applyAlignment="1">
      <alignment horizontal="center" vertical="center" shrinkToFit="1"/>
    </xf>
    <xf numFmtId="3" fontId="13" fillId="4" borderId="45" xfId="5" applyNumberFormat="1" applyFont="1" applyFill="1" applyBorder="1" applyAlignment="1">
      <alignment horizontal="right" vertical="center" shrinkToFit="1"/>
    </xf>
    <xf numFmtId="3" fontId="13" fillId="4" borderId="5" xfId="5" applyNumberFormat="1" applyFont="1" applyFill="1" applyBorder="1" applyAlignment="1">
      <alignment horizontal="right" vertical="center" shrinkToFit="1"/>
    </xf>
    <xf numFmtId="3" fontId="13" fillId="4" borderId="1" xfId="5" applyNumberFormat="1" applyFont="1" applyFill="1" applyBorder="1" applyAlignment="1">
      <alignment horizontal="right" vertical="center" shrinkToFit="1"/>
    </xf>
    <xf numFmtId="38" fontId="13" fillId="4" borderId="49" xfId="1" applyFont="1" applyFill="1" applyBorder="1" applyAlignment="1">
      <alignment horizontal="right" vertical="center" shrinkToFit="1"/>
    </xf>
    <xf numFmtId="38" fontId="13" fillId="4" borderId="5" xfId="1" applyFont="1" applyFill="1" applyBorder="1" applyAlignment="1">
      <alignment horizontal="right" vertical="center" shrinkToFit="1"/>
    </xf>
    <xf numFmtId="3" fontId="13" fillId="0" borderId="62" xfId="5" applyNumberFormat="1" applyFont="1" applyFill="1" applyBorder="1" applyAlignment="1" applyProtection="1">
      <alignment horizontal="right" vertical="center" shrinkToFit="1"/>
      <protection locked="0"/>
    </xf>
    <xf numFmtId="3" fontId="13" fillId="0" borderId="43" xfId="5" applyNumberFormat="1" applyFont="1" applyFill="1" applyBorder="1" applyAlignment="1" applyProtection="1">
      <alignment horizontal="right" vertical="center" shrinkToFit="1"/>
      <protection locked="0"/>
    </xf>
    <xf numFmtId="3" fontId="13" fillId="0" borderId="44" xfId="5" applyNumberFormat="1" applyFont="1" applyFill="1" applyBorder="1" applyAlignment="1" applyProtection="1">
      <alignment horizontal="right" vertical="center" shrinkToFit="1"/>
      <protection locked="0"/>
    </xf>
    <xf numFmtId="3" fontId="13" fillId="4" borderId="73" xfId="5" applyNumberFormat="1" applyFont="1" applyFill="1" applyBorder="1" applyAlignment="1">
      <alignment horizontal="right" vertical="center" shrinkToFit="1"/>
    </xf>
    <xf numFmtId="3" fontId="13" fillId="4" borderId="71" xfId="5" applyNumberFormat="1" applyFont="1" applyFill="1" applyBorder="1" applyAlignment="1">
      <alignment horizontal="right" vertical="center" shrinkToFit="1"/>
    </xf>
    <xf numFmtId="3" fontId="13" fillId="4" borderId="72" xfId="5" applyNumberFormat="1" applyFont="1" applyFill="1" applyBorder="1" applyAlignment="1">
      <alignment horizontal="right" vertical="center" shrinkToFit="1"/>
    </xf>
    <xf numFmtId="3" fontId="13" fillId="0" borderId="10" xfId="5" applyNumberFormat="1" applyFont="1" applyFill="1" applyBorder="1" applyAlignment="1" applyProtection="1">
      <alignment horizontal="right" vertical="center"/>
      <protection locked="0"/>
    </xf>
    <xf numFmtId="3" fontId="13" fillId="0" borderId="9" xfId="5" applyNumberFormat="1" applyFont="1" applyFill="1" applyBorder="1" applyAlignment="1" applyProtection="1">
      <alignment horizontal="right" vertical="center"/>
      <protection locked="0"/>
    </xf>
    <xf numFmtId="3" fontId="13" fillId="0" borderId="3" xfId="5" applyNumberFormat="1" applyFont="1" applyFill="1" applyBorder="1" applyAlignment="1" applyProtection="1">
      <alignment horizontal="right" vertical="center"/>
      <protection locked="0"/>
    </xf>
    <xf numFmtId="38" fontId="13" fillId="4" borderId="86" xfId="1" applyFont="1" applyFill="1" applyBorder="1" applyAlignment="1">
      <alignment horizontal="right" vertical="center" shrinkToFit="1"/>
    </xf>
    <xf numFmtId="38" fontId="13" fillId="4" borderId="87" xfId="1" applyFont="1" applyFill="1" applyBorder="1" applyAlignment="1">
      <alignment horizontal="right" vertical="center" shrinkToFit="1"/>
    </xf>
    <xf numFmtId="3" fontId="13" fillId="0" borderId="0" xfId="1" applyNumberFormat="1" applyFont="1" applyFill="1" applyBorder="1" applyAlignment="1" applyProtection="1">
      <alignment horizontal="right" vertical="center"/>
      <protection locked="0"/>
    </xf>
    <xf numFmtId="3" fontId="13" fillId="0" borderId="2" xfId="1" applyNumberFormat="1" applyFont="1" applyFill="1" applyBorder="1" applyAlignment="1" applyProtection="1">
      <alignment horizontal="right" vertical="center"/>
      <protection locked="0"/>
    </xf>
    <xf numFmtId="3" fontId="13" fillId="0" borderId="71" xfId="1" applyNumberFormat="1" applyFont="1" applyFill="1" applyBorder="1" applyAlignment="1">
      <alignment horizontal="right" vertical="center"/>
    </xf>
    <xf numFmtId="38" fontId="13" fillId="0" borderId="71" xfId="1" applyFont="1" applyFill="1" applyBorder="1" applyAlignment="1">
      <alignment horizontal="right" vertical="center" shrinkToFit="1"/>
    </xf>
    <xf numFmtId="38" fontId="13" fillId="0" borderId="49" xfId="1" applyFont="1" applyFill="1" applyBorder="1" applyAlignment="1">
      <alignment horizontal="right" vertical="center" shrinkToFit="1"/>
    </xf>
    <xf numFmtId="3" fontId="13" fillId="0" borderId="9" xfId="1" applyNumberFormat="1" applyFont="1" applyFill="1" applyBorder="1" applyAlignment="1">
      <alignment horizontal="right" vertical="center"/>
    </xf>
    <xf numFmtId="3" fontId="13" fillId="0" borderId="3" xfId="1" applyNumberFormat="1" applyFont="1" applyFill="1" applyBorder="1" applyAlignment="1">
      <alignment horizontal="right" vertical="center"/>
    </xf>
    <xf numFmtId="0" fontId="13" fillId="0" borderId="46" xfId="5" applyFont="1" applyFill="1" applyBorder="1" applyAlignment="1">
      <alignment horizontal="center" vertical="center"/>
    </xf>
    <xf numFmtId="0" fontId="13" fillId="0" borderId="43" xfId="5" applyFont="1" applyFill="1" applyBorder="1" applyAlignment="1">
      <alignment horizontal="center" vertical="center"/>
    </xf>
    <xf numFmtId="0" fontId="13" fillId="0" borderId="15" xfId="5" applyFont="1" applyFill="1" applyBorder="1" applyAlignment="1">
      <alignment horizontal="center" vertical="center"/>
    </xf>
    <xf numFmtId="38" fontId="13" fillId="0" borderId="43" xfId="1" applyFont="1" applyFill="1" applyBorder="1" applyAlignment="1" applyProtection="1">
      <alignment horizontal="right" vertical="center" shrinkToFit="1"/>
      <protection locked="0"/>
    </xf>
    <xf numFmtId="0" fontId="14" fillId="0" borderId="88" xfId="5" applyFont="1" applyFill="1" applyBorder="1" applyAlignment="1">
      <alignment horizontal="distributed" vertical="center" justifyLastLine="1"/>
    </xf>
    <xf numFmtId="0" fontId="14" fillId="0" borderId="87" xfId="5" applyFont="1" applyFill="1" applyBorder="1" applyAlignment="1">
      <alignment horizontal="distributed" vertical="center" justifyLastLine="1"/>
    </xf>
    <xf numFmtId="3" fontId="13" fillId="0" borderId="10" xfId="1" applyNumberFormat="1" applyFont="1" applyFill="1" applyBorder="1" applyAlignment="1">
      <alignment horizontal="right" vertical="center"/>
    </xf>
    <xf numFmtId="179" fontId="11" fillId="0" borderId="0" xfId="5" applyNumberFormat="1" applyFont="1" applyFill="1" applyAlignment="1">
      <alignment horizontal="center" vertical="center"/>
    </xf>
    <xf numFmtId="0" fontId="13" fillId="4" borderId="45" xfId="5" applyFont="1" applyFill="1" applyBorder="1" applyAlignment="1">
      <alignment horizontal="center"/>
    </xf>
    <xf numFmtId="0" fontId="13" fillId="4" borderId="5" xfId="5" applyFont="1" applyFill="1" applyBorder="1" applyAlignment="1">
      <alignment horizontal="center"/>
    </xf>
    <xf numFmtId="0" fontId="13" fillId="4" borderId="1" xfId="5" applyFont="1" applyFill="1" applyBorder="1" applyAlignment="1">
      <alignment horizontal="center"/>
    </xf>
    <xf numFmtId="0" fontId="13" fillId="0" borderId="7" xfId="5" applyFont="1" applyFill="1" applyBorder="1" applyAlignment="1">
      <alignment horizontal="center"/>
    </xf>
    <xf numFmtId="0" fontId="13" fillId="4" borderId="7" xfId="5" applyFont="1" applyFill="1" applyBorder="1" applyAlignment="1">
      <alignment horizontal="distributed"/>
    </xf>
    <xf numFmtId="0" fontId="13" fillId="0" borderId="7" xfId="5" applyFont="1" applyFill="1" applyBorder="1" applyAlignment="1">
      <alignment horizontal="right" vertical="center"/>
    </xf>
    <xf numFmtId="0" fontId="13" fillId="0" borderId="7" xfId="5" applyFont="1" applyFill="1" applyBorder="1" applyAlignment="1">
      <alignment horizontal="left"/>
    </xf>
    <xf numFmtId="0" fontId="13" fillId="0" borderId="66" xfId="5" applyFont="1" applyFill="1" applyBorder="1" applyAlignment="1">
      <alignment horizontal="center" vertical="center" shrinkToFit="1"/>
    </xf>
    <xf numFmtId="0" fontId="13" fillId="0" borderId="18" xfId="5" applyFont="1" applyFill="1" applyBorder="1" applyAlignment="1">
      <alignment horizontal="center" vertical="center" shrinkToFit="1"/>
    </xf>
    <xf numFmtId="0" fontId="13" fillId="0" borderId="39" xfId="5" applyFont="1" applyFill="1" applyBorder="1" applyAlignment="1">
      <alignment horizontal="center" vertical="center" shrinkToFit="1"/>
    </xf>
    <xf numFmtId="0" fontId="13" fillId="0" borderId="10" xfId="5" applyFont="1" applyFill="1" applyBorder="1" applyAlignment="1">
      <alignment horizontal="distributed" vertical="center" justifyLastLine="1"/>
    </xf>
    <xf numFmtId="0" fontId="13" fillId="0" borderId="9" xfId="5" applyFont="1" applyFill="1" applyBorder="1" applyAlignment="1">
      <alignment horizontal="distributed" vertical="center" justifyLastLine="1"/>
    </xf>
    <xf numFmtId="0" fontId="13" fillId="0" borderId="3" xfId="5" applyFont="1" applyFill="1" applyBorder="1" applyAlignment="1">
      <alignment horizontal="distributed" vertical="center" justifyLastLine="1"/>
    </xf>
    <xf numFmtId="3" fontId="13" fillId="0" borderId="7" xfId="5" applyNumberFormat="1" applyFont="1" applyFill="1" applyBorder="1" applyAlignment="1">
      <alignment horizontal="right" vertical="center"/>
    </xf>
    <xf numFmtId="3" fontId="13" fillId="0" borderId="10" xfId="5" applyNumberFormat="1" applyFont="1" applyFill="1" applyBorder="1" applyAlignment="1">
      <alignment horizontal="distributed" vertical="center" justifyLastLine="1"/>
    </xf>
    <xf numFmtId="3" fontId="13" fillId="0" borderId="9" xfId="5" applyNumberFormat="1" applyFont="1" applyFill="1" applyBorder="1" applyAlignment="1">
      <alignment horizontal="distributed" vertical="center" justifyLastLine="1"/>
    </xf>
    <xf numFmtId="3" fontId="13" fillId="0" borderId="3" xfId="5" applyNumberFormat="1" applyFont="1" applyFill="1" applyBorder="1" applyAlignment="1">
      <alignment horizontal="distributed" vertical="center" justifyLastLine="1"/>
    </xf>
    <xf numFmtId="3" fontId="13" fillId="0" borderId="66" xfId="5" applyNumberFormat="1" applyFont="1" applyFill="1" applyBorder="1" applyAlignment="1">
      <alignment horizontal="center" vertical="center"/>
    </xf>
    <xf numFmtId="3" fontId="13" fillId="0" borderId="18" xfId="5" applyNumberFormat="1" applyFont="1" applyFill="1" applyBorder="1" applyAlignment="1">
      <alignment horizontal="center" vertical="center"/>
    </xf>
    <xf numFmtId="3" fontId="13" fillId="0" borderId="39" xfId="5" applyNumberFormat="1" applyFont="1" applyFill="1" applyBorder="1" applyAlignment="1">
      <alignment horizontal="center" vertical="center"/>
    </xf>
    <xf numFmtId="3" fontId="3" fillId="0" borderId="0" xfId="5" applyNumberFormat="1" applyFill="1" applyAlignment="1">
      <alignment horizontal="center"/>
    </xf>
    <xf numFmtId="3" fontId="13" fillId="0" borderId="73" xfId="5" applyNumberFormat="1" applyFont="1" applyFill="1" applyBorder="1" applyAlignment="1">
      <alignment horizontal="right" vertical="center" shrinkToFit="1"/>
    </xf>
    <xf numFmtId="3" fontId="13" fillId="0" borderId="71" xfId="5" applyNumberFormat="1" applyFont="1" applyFill="1" applyBorder="1" applyAlignment="1">
      <alignment horizontal="right" vertical="center" shrinkToFit="1"/>
    </xf>
    <xf numFmtId="3" fontId="13" fillId="0" borderId="72" xfId="5" applyNumberFormat="1" applyFont="1" applyFill="1" applyBorder="1" applyAlignment="1">
      <alignment horizontal="right" vertical="center" shrinkToFit="1"/>
    </xf>
    <xf numFmtId="3" fontId="13" fillId="0" borderId="4" xfId="1" applyNumberFormat="1" applyFont="1" applyFill="1" applyBorder="1" applyAlignment="1">
      <alignment horizontal="right" vertical="center"/>
    </xf>
    <xf numFmtId="3" fontId="13" fillId="0" borderId="67" xfId="5" applyNumberFormat="1" applyFont="1" applyFill="1" applyBorder="1" applyAlignment="1">
      <alignment horizontal="center" vertical="center" wrapText="1"/>
    </xf>
    <xf numFmtId="3" fontId="13" fillId="0" borderId="17" xfId="5" applyNumberFormat="1" applyFont="1" applyFill="1" applyBorder="1" applyAlignment="1">
      <alignment horizontal="center" vertical="center" wrapText="1"/>
    </xf>
    <xf numFmtId="3" fontId="13" fillId="0" borderId="42" xfId="5" applyNumberFormat="1" applyFont="1" applyFill="1" applyBorder="1" applyAlignment="1">
      <alignment horizontal="center" vertical="center" wrapText="1"/>
    </xf>
    <xf numFmtId="3" fontId="13" fillId="0" borderId="36" xfId="5" applyNumberFormat="1" applyFont="1" applyFill="1" applyBorder="1" applyAlignment="1">
      <alignment horizontal="center" vertical="center" wrapText="1"/>
    </xf>
    <xf numFmtId="3" fontId="13" fillId="0" borderId="0" xfId="5" applyNumberFormat="1" applyFont="1" applyFill="1" applyBorder="1" applyAlignment="1">
      <alignment horizontal="center" vertical="center" wrapText="1"/>
    </xf>
    <xf numFmtId="3" fontId="13" fillId="0" borderId="19" xfId="5" applyNumberFormat="1" applyFont="1" applyFill="1" applyBorder="1" applyAlignment="1">
      <alignment horizontal="center" vertical="center" wrapText="1"/>
    </xf>
    <xf numFmtId="3" fontId="13" fillId="0" borderId="37" xfId="5" applyNumberFormat="1" applyFont="1" applyFill="1" applyBorder="1" applyAlignment="1">
      <alignment horizontal="center" vertical="center" wrapText="1"/>
    </xf>
    <xf numFmtId="3" fontId="13" fillId="0" borderId="23" xfId="5" applyNumberFormat="1" applyFont="1" applyFill="1" applyBorder="1" applyAlignment="1">
      <alignment horizontal="center" vertical="center" wrapText="1"/>
    </xf>
    <xf numFmtId="3" fontId="13" fillId="0" borderId="22" xfId="5" applyNumberFormat="1" applyFont="1" applyFill="1" applyBorder="1" applyAlignment="1">
      <alignment horizontal="center" vertical="center" wrapText="1"/>
    </xf>
    <xf numFmtId="3" fontId="13" fillId="0" borderId="5" xfId="1" applyNumberFormat="1" applyFont="1" applyFill="1" applyBorder="1" applyAlignment="1">
      <alignment horizontal="right" vertical="center"/>
    </xf>
    <xf numFmtId="3" fontId="13" fillId="0" borderId="16" xfId="5" applyNumberFormat="1" applyFont="1" applyFill="1" applyBorder="1" applyAlignment="1" applyProtection="1">
      <alignment horizontal="right" vertical="center"/>
      <protection locked="0"/>
    </xf>
    <xf numFmtId="3" fontId="13" fillId="0" borderId="17" xfId="5" applyNumberFormat="1" applyFont="1" applyFill="1" applyBorder="1" applyAlignment="1" applyProtection="1">
      <alignment horizontal="right" vertical="center"/>
      <protection locked="0"/>
    </xf>
    <xf numFmtId="3" fontId="13" fillId="0" borderId="8" xfId="5" applyNumberFormat="1" applyFont="1" applyFill="1" applyBorder="1" applyAlignment="1" applyProtection="1">
      <alignment horizontal="right" vertical="center"/>
      <protection locked="0"/>
    </xf>
    <xf numFmtId="38" fontId="13" fillId="0" borderId="9" xfId="1" applyFont="1" applyFill="1" applyBorder="1" applyAlignment="1" applyProtection="1">
      <alignment horizontal="right" vertical="center" shrinkToFit="1"/>
      <protection locked="0"/>
    </xf>
    <xf numFmtId="3" fontId="13" fillId="4" borderId="89" xfId="1" applyNumberFormat="1" applyFont="1" applyFill="1" applyBorder="1" applyAlignment="1">
      <alignment horizontal="right" vertical="center"/>
    </xf>
    <xf numFmtId="3" fontId="13" fillId="4" borderId="91" xfId="1" applyNumberFormat="1" applyFont="1" applyFill="1" applyBorder="1" applyAlignment="1">
      <alignment horizontal="right" vertical="center"/>
    </xf>
    <xf numFmtId="0" fontId="32" fillId="0" borderId="7" xfId="3" applyFont="1" applyBorder="1" applyAlignment="1">
      <alignment horizontal="center"/>
    </xf>
    <xf numFmtId="38" fontId="28" fillId="0" borderId="7" xfId="2" applyFont="1" applyBorder="1" applyAlignment="1">
      <alignment horizontal="center"/>
    </xf>
    <xf numFmtId="38" fontId="32" fillId="2" borderId="10" xfId="2" applyFont="1" applyFill="1" applyBorder="1" applyAlignment="1" applyProtection="1">
      <alignment horizontal="right" vertical="center"/>
      <protection locked="0"/>
    </xf>
    <xf numFmtId="38" fontId="32" fillId="2" borderId="9" xfId="2" applyFont="1" applyFill="1" applyBorder="1" applyAlignment="1" applyProtection="1">
      <alignment horizontal="right" vertical="center"/>
      <protection locked="0"/>
    </xf>
    <xf numFmtId="38" fontId="28" fillId="2" borderId="10" xfId="2" applyFont="1" applyFill="1" applyBorder="1" applyAlignment="1" applyProtection="1">
      <alignment horizontal="right" vertical="center"/>
      <protection locked="0"/>
    </xf>
    <xf numFmtId="38" fontId="28" fillId="2" borderId="9" xfId="2" applyFont="1" applyFill="1" applyBorder="1" applyAlignment="1" applyProtection="1">
      <alignment horizontal="right" vertical="center"/>
      <protection locked="0"/>
    </xf>
    <xf numFmtId="38" fontId="32" fillId="2" borderId="10" xfId="2" applyFont="1" applyFill="1" applyBorder="1" applyAlignment="1">
      <alignment horizontal="right" vertical="center"/>
    </xf>
    <xf numFmtId="38" fontId="32" fillId="2" borderId="9" xfId="2" applyFont="1" applyFill="1" applyBorder="1" applyAlignment="1">
      <alignment horizontal="right" vertical="center"/>
    </xf>
    <xf numFmtId="49" fontId="27" fillId="3" borderId="0" xfId="3" applyNumberFormat="1" applyFont="1" applyFill="1" applyBorder="1" applyAlignment="1">
      <alignment vertical="center" wrapText="1"/>
    </xf>
    <xf numFmtId="38" fontId="28" fillId="0" borderId="0" xfId="2" applyFont="1" applyAlignment="1">
      <alignment horizontal="center" shrinkToFit="1"/>
    </xf>
    <xf numFmtId="0" fontId="32" fillId="0" borderId="23" xfId="3" applyFont="1" applyBorder="1" applyAlignment="1">
      <alignment horizontal="center"/>
    </xf>
    <xf numFmtId="38" fontId="28" fillId="0" borderId="0" xfId="2" applyFont="1" applyBorder="1" applyAlignment="1">
      <alignment vertical="center"/>
    </xf>
    <xf numFmtId="38" fontId="32" fillId="2" borderId="45" xfId="2" applyFont="1" applyFill="1" applyBorder="1" applyAlignment="1">
      <alignment horizontal="right" vertical="center"/>
    </xf>
    <xf numFmtId="38" fontId="32" fillId="2" borderId="5" xfId="2" applyFont="1" applyFill="1" applyBorder="1" applyAlignment="1">
      <alignment horizontal="right" vertical="center"/>
    </xf>
    <xf numFmtId="0" fontId="32" fillId="0" borderId="7" xfId="3" applyFont="1" applyBorder="1" applyAlignment="1">
      <alignment horizontal="center" vertical="center"/>
    </xf>
    <xf numFmtId="38" fontId="28" fillId="0" borderId="0" xfId="2" applyFont="1" applyAlignment="1">
      <alignment horizontal="center" vertical="center" shrinkToFit="1"/>
    </xf>
    <xf numFmtId="0" fontId="32" fillId="0" borderId="23" xfId="3" applyFont="1" applyBorder="1" applyAlignment="1">
      <alignment horizontal="center" vertical="center"/>
    </xf>
    <xf numFmtId="38" fontId="32" fillId="0" borderId="45" xfId="2" applyFont="1" applyFill="1" applyBorder="1" applyAlignment="1">
      <alignment horizontal="right" vertical="center"/>
    </xf>
    <xf numFmtId="38" fontId="32" fillId="0" borderId="5" xfId="2" applyFont="1" applyFill="1" applyBorder="1" applyAlignment="1">
      <alignment horizontal="right" vertical="center"/>
    </xf>
    <xf numFmtId="38" fontId="32" fillId="0" borderId="17" xfId="2" applyFont="1" applyFill="1" applyBorder="1" applyAlignment="1">
      <alignment horizontal="center" vertical="center"/>
    </xf>
    <xf numFmtId="0" fontId="32" fillId="0" borderId="29" xfId="3" applyFont="1" applyBorder="1" applyAlignment="1">
      <alignment vertical="center" wrapText="1"/>
    </xf>
    <xf numFmtId="0" fontId="32" fillId="0" borderId="94" xfId="3" applyFont="1" applyBorder="1" applyAlignment="1">
      <alignment vertical="center" wrapText="1"/>
    </xf>
    <xf numFmtId="0" fontId="32" fillId="0" borderId="95" xfId="3" applyFont="1" applyBorder="1" applyAlignment="1">
      <alignment vertical="center" wrapText="1"/>
    </xf>
    <xf numFmtId="0" fontId="32" fillId="0" borderId="27" xfId="3" applyFont="1" applyBorder="1" applyAlignment="1">
      <alignment vertical="center" wrapText="1"/>
    </xf>
    <xf numFmtId="0" fontId="32" fillId="0" borderId="28" xfId="3" applyFont="1" applyBorder="1" applyAlignment="1">
      <alignment vertical="center" wrapText="1"/>
    </xf>
    <xf numFmtId="0" fontId="32" fillId="0" borderId="96" xfId="3" applyFont="1" applyBorder="1" applyAlignment="1">
      <alignment vertical="center" wrapText="1"/>
    </xf>
    <xf numFmtId="38" fontId="28" fillId="0" borderId="7" xfId="2" applyFont="1" applyBorder="1" applyAlignment="1">
      <alignment horizontal="center" vertical="center"/>
    </xf>
    <xf numFmtId="0" fontId="32" fillId="0" borderId="0" xfId="0" applyFont="1" applyAlignment="1">
      <alignment horizontal="center" vertical="center"/>
    </xf>
    <xf numFmtId="0" fontId="28" fillId="0" borderId="0" xfId="3" applyFont="1" applyAlignment="1">
      <alignment horizontal="center" vertical="center"/>
    </xf>
    <xf numFmtId="0" fontId="35" fillId="0" borderId="0" xfId="3" applyFont="1" applyAlignment="1">
      <alignment vertical="center" wrapText="1"/>
    </xf>
    <xf numFmtId="49" fontId="28" fillId="0" borderId="0" xfId="3" applyNumberFormat="1" applyFont="1" applyAlignment="1">
      <alignment horizontal="center" vertical="center"/>
    </xf>
    <xf numFmtId="0" fontId="32" fillId="0" borderId="0" xfId="3" applyFont="1" applyBorder="1" applyAlignment="1">
      <alignment horizontal="center"/>
    </xf>
    <xf numFmtId="38" fontId="32" fillId="2" borderId="45" xfId="2" applyFont="1" applyFill="1" applyBorder="1" applyAlignment="1" applyProtection="1">
      <alignment horizontal="right" vertical="center"/>
      <protection locked="0"/>
    </xf>
    <xf numFmtId="38" fontId="32" fillId="2" borderId="5" xfId="2" applyFont="1" applyFill="1" applyBorder="1" applyAlignment="1" applyProtection="1">
      <alignment horizontal="right" vertical="center"/>
      <protection locked="0"/>
    </xf>
    <xf numFmtId="0" fontId="34" fillId="0" borderId="0" xfId="3" applyFont="1" applyAlignment="1">
      <alignment horizontal="left" vertical="center" wrapText="1"/>
    </xf>
    <xf numFmtId="0" fontId="32" fillId="2" borderId="31" xfId="3" applyFont="1" applyFill="1" applyBorder="1" applyAlignment="1" applyProtection="1">
      <alignment horizontal="center" vertical="center"/>
      <protection locked="0"/>
    </xf>
    <xf numFmtId="0" fontId="32" fillId="0" borderId="7" xfId="3" applyFont="1" applyBorder="1" applyAlignment="1">
      <alignment horizontal="center" shrinkToFit="1"/>
    </xf>
    <xf numFmtId="38" fontId="28" fillId="0" borderId="0" xfId="2" applyFont="1" applyAlignment="1">
      <alignment horizontal="center"/>
    </xf>
    <xf numFmtId="0" fontId="34" fillId="0" borderId="23" xfId="3" applyFont="1" applyBorder="1" applyAlignment="1">
      <alignment shrinkToFit="1"/>
    </xf>
    <xf numFmtId="38" fontId="35" fillId="2" borderId="45" xfId="2" applyFont="1" applyFill="1" applyBorder="1" applyAlignment="1">
      <alignment horizontal="right" vertical="center"/>
    </xf>
    <xf numFmtId="38" fontId="35" fillId="2" borderId="5" xfId="2" applyFont="1" applyFill="1" applyBorder="1" applyAlignment="1">
      <alignment horizontal="right" vertical="center"/>
    </xf>
    <xf numFmtId="0" fontId="35" fillId="0" borderId="0" xfId="3" applyFont="1" applyAlignment="1">
      <alignment horizontal="left" vertical="center" wrapText="1"/>
    </xf>
    <xf numFmtId="0" fontId="32" fillId="0" borderId="7" xfId="0" applyFont="1" applyBorder="1" applyAlignment="1">
      <alignment horizontal="center"/>
    </xf>
    <xf numFmtId="0" fontId="32" fillId="0" borderId="0" xfId="0" applyFont="1" applyBorder="1" applyAlignment="1">
      <alignment horizontal="center" vertical="center"/>
    </xf>
    <xf numFmtId="0" fontId="32" fillId="0" borderId="0" xfId="3" applyFont="1" applyFill="1" applyBorder="1" applyAlignment="1">
      <alignment horizontal="center" vertical="center"/>
    </xf>
    <xf numFmtId="0" fontId="32" fillId="0" borderId="0" xfId="0" applyFont="1" applyAlignment="1">
      <alignment horizontal="center" vertical="center" wrapText="1"/>
    </xf>
    <xf numFmtId="0" fontId="32" fillId="0" borderId="0" xfId="3" applyFont="1" applyBorder="1" applyAlignment="1">
      <alignment horizontal="center" shrinkToFit="1"/>
    </xf>
    <xf numFmtId="38" fontId="32" fillId="0" borderId="0" xfId="2" applyFont="1" applyBorder="1" applyAlignment="1">
      <alignment horizontal="right" vertical="center"/>
    </xf>
    <xf numFmtId="38" fontId="32" fillId="2" borderId="35" xfId="2" applyFont="1" applyFill="1" applyBorder="1" applyAlignment="1">
      <alignment horizontal="right" vertical="center"/>
    </xf>
    <xf numFmtId="38" fontId="32" fillId="2" borderId="20" xfId="2" applyFont="1" applyFill="1" applyBorder="1" applyAlignment="1">
      <alignment horizontal="right" vertical="center"/>
    </xf>
    <xf numFmtId="38" fontId="32" fillId="2" borderId="37" xfId="2" applyFont="1" applyFill="1" applyBorder="1" applyAlignment="1">
      <alignment horizontal="right" vertical="center"/>
    </xf>
    <xf numFmtId="38" fontId="32" fillId="2" borderId="23" xfId="2" applyFont="1" applyFill="1" applyBorder="1" applyAlignment="1">
      <alignment horizontal="right" vertical="center"/>
    </xf>
    <xf numFmtId="0" fontId="35" fillId="2" borderId="13" xfId="3" applyFont="1" applyFill="1" applyBorder="1" applyAlignment="1">
      <alignment horizontal="right" vertical="center"/>
    </xf>
    <xf numFmtId="0" fontId="35" fillId="2" borderId="22" xfId="3" applyFont="1" applyFill="1" applyBorder="1" applyAlignment="1">
      <alignment horizontal="right" vertical="center"/>
    </xf>
    <xf numFmtId="38" fontId="32" fillId="0" borderId="7" xfId="2" applyFont="1" applyBorder="1" applyAlignment="1">
      <alignment horizontal="center"/>
    </xf>
    <xf numFmtId="0" fontId="32" fillId="0" borderId="0" xfId="3" applyFont="1">
      <alignment vertical="center"/>
    </xf>
    <xf numFmtId="0" fontId="32" fillId="0" borderId="7" xfId="0" applyFont="1" applyBorder="1" applyAlignment="1">
      <alignment horizontal="center" shrinkToFit="1"/>
    </xf>
    <xf numFmtId="38" fontId="28" fillId="0" borderId="0" xfId="2" applyFont="1" applyAlignment="1">
      <alignment horizontal="center" vertical="center"/>
    </xf>
    <xf numFmtId="38" fontId="32" fillId="0" borderId="0" xfId="2" applyFont="1" applyAlignment="1">
      <alignment horizontal="center"/>
    </xf>
    <xf numFmtId="0" fontId="32" fillId="0" borderId="23" xfId="3" applyFont="1" applyBorder="1" applyAlignment="1">
      <alignment horizontal="center" shrinkToFit="1"/>
    </xf>
    <xf numFmtId="38" fontId="3" fillId="4" borderId="9" xfId="1" applyFont="1" applyFill="1" applyBorder="1" applyAlignment="1" applyProtection="1">
      <alignment horizontal="right" vertical="center" shrinkToFit="1"/>
      <protection locked="0"/>
    </xf>
  </cellXfs>
  <cellStyles count="7">
    <cellStyle name="桁区切り" xfId="1" builtinId="6"/>
    <cellStyle name="桁区切り 2" xfId="2"/>
    <cellStyle name="標準" xfId="0" builtinId="0"/>
    <cellStyle name="標準 2" xfId="3"/>
    <cellStyle name="標準_コピー ～ 15年度組合員用計画書" xfId="4"/>
    <cellStyle name="標準_コピー ～ 15年度組合員用計画書 平井" xfId="5"/>
    <cellStyle name="標準_営農計画" xfId="6"/>
  </cellStyles>
  <dxfs count="0"/>
  <tableStyles count="0" defaultTableStyle="TableStyleMedium9" defaultPivotStyle="PivotStyleLight16"/>
  <colors>
    <mruColors>
      <color rgb="FFFFFFA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87</xdr:col>
      <xdr:colOff>0</xdr:colOff>
      <xdr:row>25</xdr:row>
      <xdr:rowOff>152400</xdr:rowOff>
    </xdr:from>
    <xdr:to>
      <xdr:col>87</xdr:col>
      <xdr:colOff>0</xdr:colOff>
      <xdr:row>25</xdr:row>
      <xdr:rowOff>152400</xdr:rowOff>
    </xdr:to>
    <xdr:sp macro="" textlink="">
      <xdr:nvSpPr>
        <xdr:cNvPr id="1382" name="Line 15"/>
        <xdr:cNvSpPr>
          <a:spLocks noChangeShapeType="1"/>
        </xdr:cNvSpPr>
      </xdr:nvSpPr>
      <xdr:spPr bwMode="auto">
        <a:xfrm>
          <a:off x="22755225" y="7162800"/>
          <a:ext cx="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51</xdr:row>
      <xdr:rowOff>190500</xdr:rowOff>
    </xdr:from>
    <xdr:to>
      <xdr:col>87</xdr:col>
      <xdr:colOff>0</xdr:colOff>
      <xdr:row>51</xdr:row>
      <xdr:rowOff>190500</xdr:rowOff>
    </xdr:to>
    <xdr:sp macro="" textlink="">
      <xdr:nvSpPr>
        <xdr:cNvPr id="1383" name="Line 16"/>
        <xdr:cNvSpPr>
          <a:spLocks noChangeShapeType="1"/>
        </xdr:cNvSpPr>
      </xdr:nvSpPr>
      <xdr:spPr bwMode="auto">
        <a:xfrm>
          <a:off x="22755225" y="14630400"/>
          <a:ext cx="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65</xdr:row>
      <xdr:rowOff>0</xdr:rowOff>
    </xdr:from>
    <xdr:to>
      <xdr:col>87</xdr:col>
      <xdr:colOff>0</xdr:colOff>
      <xdr:row>65</xdr:row>
      <xdr:rowOff>0</xdr:rowOff>
    </xdr:to>
    <xdr:sp macro="" textlink="">
      <xdr:nvSpPr>
        <xdr:cNvPr id="1384" name="Line 22"/>
        <xdr:cNvSpPr>
          <a:spLocks noChangeShapeType="1"/>
        </xdr:cNvSpPr>
      </xdr:nvSpPr>
      <xdr:spPr bwMode="auto">
        <a:xfrm>
          <a:off x="22755225" y="181927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133350</xdr:colOff>
      <xdr:row>72</xdr:row>
      <xdr:rowOff>0</xdr:rowOff>
    </xdr:from>
    <xdr:to>
      <xdr:col>43</xdr:col>
      <xdr:colOff>133350</xdr:colOff>
      <xdr:row>72</xdr:row>
      <xdr:rowOff>0</xdr:rowOff>
    </xdr:to>
    <xdr:sp macro="" textlink="">
      <xdr:nvSpPr>
        <xdr:cNvPr id="1385" name="Line 25"/>
        <xdr:cNvSpPr>
          <a:spLocks noChangeShapeType="1"/>
        </xdr:cNvSpPr>
      </xdr:nvSpPr>
      <xdr:spPr bwMode="auto">
        <a:xfrm>
          <a:off x="11077575" y="198596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60</xdr:col>
      <xdr:colOff>180975</xdr:colOff>
      <xdr:row>62</xdr:row>
      <xdr:rowOff>0</xdr:rowOff>
    </xdr:from>
    <xdr:to>
      <xdr:col>60</xdr:col>
      <xdr:colOff>180975</xdr:colOff>
      <xdr:row>62</xdr:row>
      <xdr:rowOff>0</xdr:rowOff>
    </xdr:to>
    <xdr:sp macro="" textlink="">
      <xdr:nvSpPr>
        <xdr:cNvPr id="1386" name="Line 28"/>
        <xdr:cNvSpPr>
          <a:spLocks noChangeShapeType="1"/>
        </xdr:cNvSpPr>
      </xdr:nvSpPr>
      <xdr:spPr bwMode="auto">
        <a:xfrm>
          <a:off x="15840075" y="174783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134026</xdr:colOff>
      <xdr:row>5</xdr:row>
      <xdr:rowOff>123265</xdr:rowOff>
    </xdr:from>
    <xdr:to>
      <xdr:col>1</xdr:col>
      <xdr:colOff>206984</xdr:colOff>
      <xdr:row>11</xdr:row>
      <xdr:rowOff>74445</xdr:rowOff>
    </xdr:to>
    <xdr:sp macro="" textlink="">
      <xdr:nvSpPr>
        <xdr:cNvPr id="2" name="円/楕円 1"/>
        <xdr:cNvSpPr>
          <a:spLocks noChangeAspect="1"/>
        </xdr:cNvSpPr>
      </xdr:nvSpPr>
      <xdr:spPr>
        <a:xfrm>
          <a:off x="819826" y="1790140"/>
          <a:ext cx="758758" cy="1865705"/>
        </a:xfrm>
        <a:prstGeom prst="ellipse">
          <a:avLst/>
        </a:prstGeom>
        <a:ln/>
      </xdr:spPr>
      <xdr:style>
        <a:lnRef idx="2">
          <a:schemeClr val="dk1"/>
        </a:lnRef>
        <a:fillRef idx="1">
          <a:schemeClr val="lt1"/>
        </a:fillRef>
        <a:effectRef idx="0">
          <a:schemeClr val="dk1"/>
        </a:effectRef>
        <a:fontRef idx="minor">
          <a:schemeClr val="dk1"/>
        </a:fontRef>
      </xdr:style>
      <xdr:txBody>
        <a:bodyPr vertOverflow="clip" vert="eaVert" rtlCol="0" anchor="ctr"/>
        <a:lstStyle/>
        <a:p>
          <a:pPr algn="ctr"/>
          <a:r>
            <a:rPr kumimoji="1" lang="ja-JP" altLang="en-US" sz="1800" baseline="0">
              <a:solidFill>
                <a:sysClr val="windowText" lastClr="000000"/>
              </a:solidFill>
              <a:latin typeface="HGS創英角ﾎﾟｯﾌﾟ体" pitchFamily="50" charset="-128"/>
              <a:ea typeface="HGS創英角ﾎﾟｯﾌﾟ体" pitchFamily="50" charset="-128"/>
            </a:rPr>
            <a:t>小　麦</a:t>
          </a:r>
        </a:p>
      </xdr:txBody>
    </xdr:sp>
    <xdr:clientData/>
  </xdr:twoCellAnchor>
  <xdr:twoCellAnchor>
    <xdr:from>
      <xdr:col>15</xdr:col>
      <xdr:colOff>308721</xdr:colOff>
      <xdr:row>8</xdr:row>
      <xdr:rowOff>70037</xdr:rowOff>
    </xdr:from>
    <xdr:to>
      <xdr:col>16</xdr:col>
      <xdr:colOff>228039</xdr:colOff>
      <xdr:row>12</xdr:row>
      <xdr:rowOff>313765</xdr:rowOff>
    </xdr:to>
    <xdr:sp macro="" textlink="">
      <xdr:nvSpPr>
        <xdr:cNvPr id="3" name="右中かっこ 2"/>
        <xdr:cNvSpPr/>
      </xdr:nvSpPr>
      <xdr:spPr>
        <a:xfrm>
          <a:off x="7023846" y="2803712"/>
          <a:ext cx="262218" cy="1272428"/>
        </a:xfrm>
        <a:prstGeom prst="rightBrace">
          <a:avLst/>
        </a:prstGeom>
        <a:solidFill>
          <a:sysClr val="window" lastClr="FFFFFF"/>
        </a:solidFill>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0</xdr:col>
      <xdr:colOff>100853</xdr:colOff>
      <xdr:row>3</xdr:row>
      <xdr:rowOff>89647</xdr:rowOff>
    </xdr:from>
    <xdr:to>
      <xdr:col>24</xdr:col>
      <xdr:colOff>168088</xdr:colOff>
      <xdr:row>13</xdr:row>
      <xdr:rowOff>112059</xdr:rowOff>
    </xdr:to>
    <xdr:sp macro="" textlink="">
      <xdr:nvSpPr>
        <xdr:cNvPr id="4" name="角丸四角形 3"/>
        <xdr:cNvSpPr/>
      </xdr:nvSpPr>
      <xdr:spPr>
        <a:xfrm>
          <a:off x="786653" y="1251697"/>
          <a:ext cx="9316010" cy="3003737"/>
        </a:xfrm>
        <a:prstGeom prst="roundRect">
          <a:avLst/>
        </a:prstGeom>
        <a:no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66817</xdr:colOff>
      <xdr:row>14</xdr:row>
      <xdr:rowOff>100852</xdr:rowOff>
    </xdr:from>
    <xdr:to>
      <xdr:col>24</xdr:col>
      <xdr:colOff>134469</xdr:colOff>
      <xdr:row>26</xdr:row>
      <xdr:rowOff>0</xdr:rowOff>
    </xdr:to>
    <xdr:sp macro="" textlink="">
      <xdr:nvSpPr>
        <xdr:cNvPr id="5" name="角丸四角形 4"/>
        <xdr:cNvSpPr/>
      </xdr:nvSpPr>
      <xdr:spPr>
        <a:xfrm>
          <a:off x="752617" y="4425202"/>
          <a:ext cx="9316427" cy="3594848"/>
        </a:xfrm>
        <a:prstGeom prst="roundRect">
          <a:avLst/>
        </a:prstGeom>
        <a:no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112060</xdr:colOff>
      <xdr:row>26</xdr:row>
      <xdr:rowOff>134470</xdr:rowOff>
    </xdr:from>
    <xdr:to>
      <xdr:col>24</xdr:col>
      <xdr:colOff>89647</xdr:colOff>
      <xdr:row>36</xdr:row>
      <xdr:rowOff>11206</xdr:rowOff>
    </xdr:to>
    <xdr:sp macro="" textlink="">
      <xdr:nvSpPr>
        <xdr:cNvPr id="6" name="角丸四角形 5"/>
        <xdr:cNvSpPr/>
      </xdr:nvSpPr>
      <xdr:spPr>
        <a:xfrm>
          <a:off x="797860" y="8154520"/>
          <a:ext cx="9226362" cy="2600886"/>
        </a:xfrm>
        <a:prstGeom prst="roundRect">
          <a:avLst/>
        </a:prstGeom>
        <a:no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89648</xdr:colOff>
      <xdr:row>36</xdr:row>
      <xdr:rowOff>100853</xdr:rowOff>
    </xdr:from>
    <xdr:to>
      <xdr:col>24</xdr:col>
      <xdr:colOff>100853</xdr:colOff>
      <xdr:row>42</xdr:row>
      <xdr:rowOff>134472</xdr:rowOff>
    </xdr:to>
    <xdr:sp macro="" textlink="">
      <xdr:nvSpPr>
        <xdr:cNvPr id="7" name="角丸四角形 6"/>
        <xdr:cNvSpPr/>
      </xdr:nvSpPr>
      <xdr:spPr>
        <a:xfrm>
          <a:off x="775448" y="10845053"/>
          <a:ext cx="9259980" cy="1595719"/>
        </a:xfrm>
        <a:prstGeom prst="roundRect">
          <a:avLst/>
        </a:prstGeom>
        <a:no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137293</xdr:colOff>
      <xdr:row>16</xdr:row>
      <xdr:rowOff>341090</xdr:rowOff>
    </xdr:from>
    <xdr:to>
      <xdr:col>1</xdr:col>
      <xdr:colOff>201605</xdr:colOff>
      <xdr:row>23</xdr:row>
      <xdr:rowOff>40511</xdr:rowOff>
    </xdr:to>
    <xdr:sp macro="" textlink="">
      <xdr:nvSpPr>
        <xdr:cNvPr id="8" name="円/楕円 7"/>
        <xdr:cNvSpPr>
          <a:spLocks noChangeAspect="1"/>
        </xdr:cNvSpPr>
      </xdr:nvSpPr>
      <xdr:spPr>
        <a:xfrm>
          <a:off x="823093" y="5236940"/>
          <a:ext cx="750112" cy="1985421"/>
        </a:xfrm>
        <a:prstGeom prst="ellipse">
          <a:avLst/>
        </a:prstGeom>
        <a:ln/>
      </xdr:spPr>
      <xdr:style>
        <a:lnRef idx="2">
          <a:schemeClr val="dk1"/>
        </a:lnRef>
        <a:fillRef idx="1">
          <a:schemeClr val="lt1"/>
        </a:fillRef>
        <a:effectRef idx="0">
          <a:schemeClr val="dk1"/>
        </a:effectRef>
        <a:fontRef idx="minor">
          <a:schemeClr val="dk1"/>
        </a:fontRef>
      </xdr:style>
      <xdr:txBody>
        <a:bodyPr vertOverflow="clip" vert="eaVert" rtlCol="0" anchor="ctr"/>
        <a:lstStyle/>
        <a:p>
          <a:pPr algn="ctr"/>
          <a:r>
            <a:rPr kumimoji="1" lang="ja-JP" altLang="en-US" sz="1800" baseline="0">
              <a:solidFill>
                <a:sysClr val="windowText" lastClr="000000"/>
              </a:solidFill>
              <a:latin typeface="HGS創英角ﾎﾟｯﾌﾟ体" pitchFamily="50" charset="-128"/>
              <a:ea typeface="HGS創英角ﾎﾟｯﾌﾟ体" pitchFamily="50" charset="-128"/>
            </a:rPr>
            <a:t>大　豆</a:t>
          </a:r>
        </a:p>
      </xdr:txBody>
    </xdr:sp>
    <xdr:clientData/>
  </xdr:twoCellAnchor>
  <xdr:twoCellAnchor>
    <xdr:from>
      <xdr:col>0</xdr:col>
      <xdr:colOff>190499</xdr:colOff>
      <xdr:row>28</xdr:row>
      <xdr:rowOff>16562</xdr:rowOff>
    </xdr:from>
    <xdr:to>
      <xdr:col>1</xdr:col>
      <xdr:colOff>254811</xdr:colOff>
      <xdr:row>34</xdr:row>
      <xdr:rowOff>190499</xdr:rowOff>
    </xdr:to>
    <xdr:sp macro="" textlink="">
      <xdr:nvSpPr>
        <xdr:cNvPr id="9" name="円/楕円 8"/>
        <xdr:cNvSpPr>
          <a:spLocks noChangeAspect="1"/>
        </xdr:cNvSpPr>
      </xdr:nvSpPr>
      <xdr:spPr>
        <a:xfrm>
          <a:off x="876299" y="8541437"/>
          <a:ext cx="750112" cy="1926537"/>
        </a:xfrm>
        <a:prstGeom prst="ellipse">
          <a:avLst/>
        </a:prstGeom>
        <a:ln/>
      </xdr:spPr>
      <xdr:style>
        <a:lnRef idx="2">
          <a:schemeClr val="dk1"/>
        </a:lnRef>
        <a:fillRef idx="1">
          <a:schemeClr val="lt1"/>
        </a:fillRef>
        <a:effectRef idx="0">
          <a:schemeClr val="dk1"/>
        </a:effectRef>
        <a:fontRef idx="minor">
          <a:schemeClr val="dk1"/>
        </a:fontRef>
      </xdr:style>
      <xdr:txBody>
        <a:bodyPr vertOverflow="clip" vert="eaVert" rtlCol="0" anchor="ctr"/>
        <a:lstStyle/>
        <a:p>
          <a:pPr algn="ctr"/>
          <a:r>
            <a:rPr kumimoji="1" lang="ja-JP" altLang="en-US" sz="1800" baseline="0">
              <a:solidFill>
                <a:sysClr val="windowText" lastClr="000000"/>
              </a:solidFill>
              <a:latin typeface="HGS創英角ﾎﾟｯﾌﾟ体" pitchFamily="50" charset="-128"/>
              <a:ea typeface="HGS創英角ﾎﾟｯﾌﾟ体" pitchFamily="50" charset="-128"/>
            </a:rPr>
            <a:t>てん菜</a:t>
          </a:r>
        </a:p>
      </xdr:txBody>
    </xdr:sp>
    <xdr:clientData/>
  </xdr:twoCellAnchor>
  <xdr:twoCellAnchor>
    <xdr:from>
      <xdr:col>0</xdr:col>
      <xdr:colOff>182216</xdr:colOff>
      <xdr:row>36</xdr:row>
      <xdr:rowOff>166138</xdr:rowOff>
    </xdr:from>
    <xdr:to>
      <xdr:col>1</xdr:col>
      <xdr:colOff>246528</xdr:colOff>
      <xdr:row>42</xdr:row>
      <xdr:rowOff>53135</xdr:rowOff>
    </xdr:to>
    <xdr:sp macro="" textlink="">
      <xdr:nvSpPr>
        <xdr:cNvPr id="10" name="円/楕円 9"/>
        <xdr:cNvSpPr>
          <a:spLocks noChangeAspect="1"/>
        </xdr:cNvSpPr>
      </xdr:nvSpPr>
      <xdr:spPr>
        <a:xfrm>
          <a:off x="868016" y="10910338"/>
          <a:ext cx="750112" cy="1449097"/>
        </a:xfrm>
        <a:prstGeom prst="ellipse">
          <a:avLst/>
        </a:prstGeom>
        <a:ln/>
      </xdr:spPr>
      <xdr:style>
        <a:lnRef idx="2">
          <a:schemeClr val="dk1"/>
        </a:lnRef>
        <a:fillRef idx="1">
          <a:schemeClr val="lt1"/>
        </a:fillRef>
        <a:effectRef idx="0">
          <a:schemeClr val="dk1"/>
        </a:effectRef>
        <a:fontRef idx="minor">
          <a:schemeClr val="dk1"/>
        </a:fontRef>
      </xdr:style>
      <xdr:txBody>
        <a:bodyPr vertOverflow="clip" vert="eaVert" rtlCol="0" anchor="ctr"/>
        <a:lstStyle/>
        <a:p>
          <a:pPr algn="ctr"/>
          <a:r>
            <a:rPr kumimoji="1" lang="ja-JP" altLang="en-US" sz="1800" baseline="0">
              <a:solidFill>
                <a:sysClr val="windowText" lastClr="000000"/>
              </a:solidFill>
              <a:latin typeface="HGS創英角ﾎﾟｯﾌﾟ体" pitchFamily="50" charset="-128"/>
              <a:ea typeface="HGS創英角ﾎﾟｯﾌﾟ体" pitchFamily="50" charset="-128"/>
            </a:rPr>
            <a:t>そ　ば</a:t>
          </a:r>
        </a:p>
      </xdr:txBody>
    </xdr:sp>
    <xdr:clientData/>
  </xdr:twoCellAnchor>
  <xdr:twoCellAnchor>
    <xdr:from>
      <xdr:col>26</xdr:col>
      <xdr:colOff>101973</xdr:colOff>
      <xdr:row>3</xdr:row>
      <xdr:rowOff>89648</xdr:rowOff>
    </xdr:from>
    <xdr:to>
      <xdr:col>46</xdr:col>
      <xdr:colOff>135591</xdr:colOff>
      <xdr:row>8</xdr:row>
      <xdr:rowOff>208430</xdr:rowOff>
    </xdr:to>
    <xdr:sp macro="" textlink="">
      <xdr:nvSpPr>
        <xdr:cNvPr id="12" name="角丸四角形 11"/>
        <xdr:cNvSpPr/>
      </xdr:nvSpPr>
      <xdr:spPr>
        <a:xfrm>
          <a:off x="11522448" y="3109073"/>
          <a:ext cx="7063068" cy="1423707"/>
        </a:xfrm>
        <a:prstGeom prst="roundRect">
          <a:avLst/>
        </a:prstGeom>
        <a:no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100854</xdr:colOff>
      <xdr:row>42</xdr:row>
      <xdr:rowOff>203386</xdr:rowOff>
    </xdr:from>
    <xdr:to>
      <xdr:col>24</xdr:col>
      <xdr:colOff>56029</xdr:colOff>
      <xdr:row>48</xdr:row>
      <xdr:rowOff>257735</xdr:rowOff>
    </xdr:to>
    <xdr:sp macro="" textlink="">
      <xdr:nvSpPr>
        <xdr:cNvPr id="13" name="角丸四角形 12"/>
        <xdr:cNvSpPr/>
      </xdr:nvSpPr>
      <xdr:spPr>
        <a:xfrm>
          <a:off x="786654" y="12509686"/>
          <a:ext cx="9203950" cy="1940299"/>
        </a:xfrm>
        <a:prstGeom prst="roundRect">
          <a:avLst/>
        </a:prstGeom>
        <a:no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182217</xdr:colOff>
      <xdr:row>43</xdr:row>
      <xdr:rowOff>154933</xdr:rowOff>
    </xdr:from>
    <xdr:to>
      <xdr:col>1</xdr:col>
      <xdr:colOff>246529</xdr:colOff>
      <xdr:row>48</xdr:row>
      <xdr:rowOff>163511</xdr:rowOff>
    </xdr:to>
    <xdr:sp macro="" textlink="">
      <xdr:nvSpPr>
        <xdr:cNvPr id="14" name="円/楕円 13"/>
        <xdr:cNvSpPr>
          <a:spLocks noChangeAspect="1"/>
        </xdr:cNvSpPr>
      </xdr:nvSpPr>
      <xdr:spPr>
        <a:xfrm>
          <a:off x="868017" y="12680308"/>
          <a:ext cx="750112" cy="1675453"/>
        </a:xfrm>
        <a:prstGeom prst="ellipse">
          <a:avLst/>
        </a:prstGeom>
        <a:ln/>
      </xdr:spPr>
      <xdr:style>
        <a:lnRef idx="2">
          <a:schemeClr val="dk1"/>
        </a:lnRef>
        <a:fillRef idx="1">
          <a:schemeClr val="lt1"/>
        </a:fillRef>
        <a:effectRef idx="0">
          <a:schemeClr val="dk1"/>
        </a:effectRef>
        <a:fontRef idx="minor">
          <a:schemeClr val="dk1"/>
        </a:fontRef>
      </xdr:style>
      <xdr:txBody>
        <a:bodyPr vertOverflow="clip" vert="eaVert" rtlCol="0" anchor="ctr"/>
        <a:lstStyle/>
        <a:p>
          <a:pPr algn="ctr"/>
          <a:r>
            <a:rPr kumimoji="1" lang="ja-JP" altLang="en-US" sz="1800" baseline="0">
              <a:solidFill>
                <a:sysClr val="windowText" lastClr="000000"/>
              </a:solidFill>
              <a:latin typeface="HGS創英角ﾎﾟｯﾌﾟ体" pitchFamily="50" charset="-128"/>
              <a:ea typeface="HGS創英角ﾎﾟｯﾌﾟ体" pitchFamily="50" charset="-128"/>
            </a:rPr>
            <a:t>なたね</a:t>
          </a:r>
        </a:p>
      </xdr:txBody>
    </xdr:sp>
    <xdr:clientData/>
  </xdr:twoCellAnchor>
  <xdr:twoCellAnchor>
    <xdr:from>
      <xdr:col>26</xdr:col>
      <xdr:colOff>314325</xdr:colOff>
      <xdr:row>36</xdr:row>
      <xdr:rowOff>22412</xdr:rowOff>
    </xdr:from>
    <xdr:to>
      <xdr:col>44</xdr:col>
      <xdr:colOff>266700</xdr:colOff>
      <xdr:row>47</xdr:row>
      <xdr:rowOff>304800</xdr:rowOff>
    </xdr:to>
    <xdr:grpSp>
      <xdr:nvGrpSpPr>
        <xdr:cNvPr id="7662" name="グループ化 32"/>
        <xdr:cNvGrpSpPr>
          <a:grpSpLocks/>
        </xdr:cNvGrpSpPr>
      </xdr:nvGrpSpPr>
      <xdr:grpSpPr bwMode="auto">
        <a:xfrm>
          <a:off x="11060766" y="10836088"/>
          <a:ext cx="6048375" cy="3408830"/>
          <a:chOff x="5040182" y="389304"/>
          <a:chExt cx="4542834" cy="2679236"/>
        </a:xfrm>
      </xdr:grpSpPr>
      <xdr:pic>
        <xdr:nvPicPr>
          <xdr:cNvPr id="7669" name="Picture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9791" t="19000" r="39111" b="56000"/>
          <a:stretch>
            <a:fillRect/>
          </a:stretch>
        </xdr:blipFill>
        <xdr:spPr bwMode="auto">
          <a:xfrm>
            <a:off x="5140902" y="736643"/>
            <a:ext cx="4442114" cy="23318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sp macro="" textlink="">
        <xdr:nvSpPr>
          <xdr:cNvPr id="7670" name="Line 18"/>
          <xdr:cNvSpPr>
            <a:spLocks noChangeShapeType="1"/>
          </xdr:cNvSpPr>
        </xdr:nvSpPr>
        <xdr:spPr bwMode="auto">
          <a:xfrm flipH="1">
            <a:off x="5740318" y="389304"/>
            <a:ext cx="747091" cy="2004330"/>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7671" name="Oval 19"/>
          <xdr:cNvSpPr>
            <a:spLocks noChangeArrowheads="1"/>
          </xdr:cNvSpPr>
        </xdr:nvSpPr>
        <xdr:spPr bwMode="auto">
          <a:xfrm>
            <a:off x="5040182" y="2404912"/>
            <a:ext cx="1198502" cy="361897"/>
          </a:xfrm>
          <a:prstGeom prst="ellipse">
            <a:avLst/>
          </a:prstGeom>
          <a:noFill/>
          <a:ln w="57150">
            <a:solidFill>
              <a:srgbClr val="376092"/>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 name="Rectangle 24"/>
          <xdr:cNvSpPr>
            <a:spLocks noChangeArrowheads="1"/>
          </xdr:cNvSpPr>
        </xdr:nvSpPr>
        <xdr:spPr bwMode="auto">
          <a:xfrm>
            <a:off x="7879453" y="480331"/>
            <a:ext cx="1696375" cy="353622"/>
          </a:xfrm>
          <a:prstGeom prst="rect">
            <a:avLst/>
          </a:prstGeom>
          <a:solidFill>
            <a:srgbClr val="FFFFFF"/>
          </a:solidFill>
          <a:ln w="9525">
            <a:solidFill>
              <a:srgbClr val="000000"/>
            </a:solidFill>
            <a:miter lim="800000"/>
            <a:headEnd/>
            <a:tailEnd/>
          </a:ln>
        </xdr:spPr>
        <xdr:txBody>
          <a:bodyPr vertOverflow="clip" wrap="square" lIns="45720" tIns="22860" rIns="45720" bIns="22860" anchor="ctr" upright="1"/>
          <a:lstStyle/>
          <a:p>
            <a:pPr algn="ctr" rtl="0">
              <a:defRPr sz="1000"/>
            </a:pPr>
            <a:r>
              <a:rPr lang="ja-JP" altLang="en-US" sz="1800" b="1" i="0" u="none" strike="noStrike" baseline="0">
                <a:solidFill>
                  <a:srgbClr val="000000"/>
                </a:solidFill>
                <a:latin typeface="ＭＳ Ｐゴシック"/>
                <a:ea typeface="ＭＳ Ｐゴシック"/>
              </a:rPr>
              <a:t>計画書　３</a:t>
            </a:r>
          </a:p>
        </xdr:txBody>
      </xdr:sp>
    </xdr:grpSp>
    <xdr:clientData/>
  </xdr:twoCellAnchor>
  <xdr:twoCellAnchor>
    <xdr:from>
      <xdr:col>34</xdr:col>
      <xdr:colOff>9525</xdr:colOff>
      <xdr:row>36</xdr:row>
      <xdr:rowOff>9525</xdr:rowOff>
    </xdr:from>
    <xdr:to>
      <xdr:col>35</xdr:col>
      <xdr:colOff>123825</xdr:colOff>
      <xdr:row>45</xdr:row>
      <xdr:rowOff>57150</xdr:rowOff>
    </xdr:to>
    <xdr:sp macro="" textlink="">
      <xdr:nvSpPr>
        <xdr:cNvPr id="7663" name="Line 18"/>
        <xdr:cNvSpPr>
          <a:spLocks noChangeShapeType="1"/>
        </xdr:cNvSpPr>
      </xdr:nvSpPr>
      <xdr:spPr bwMode="auto">
        <a:xfrm flipH="1">
          <a:off x="13411200" y="10753725"/>
          <a:ext cx="447675" cy="2590800"/>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38</xdr:col>
      <xdr:colOff>190500</xdr:colOff>
      <xdr:row>36</xdr:row>
      <xdr:rowOff>0</xdr:rowOff>
    </xdr:from>
    <xdr:to>
      <xdr:col>38</xdr:col>
      <xdr:colOff>552450</xdr:colOff>
      <xdr:row>45</xdr:row>
      <xdr:rowOff>57150</xdr:rowOff>
    </xdr:to>
    <xdr:sp macro="" textlink="">
      <xdr:nvSpPr>
        <xdr:cNvPr id="7664" name="Line 18"/>
        <xdr:cNvSpPr>
          <a:spLocks noChangeShapeType="1"/>
        </xdr:cNvSpPr>
      </xdr:nvSpPr>
      <xdr:spPr bwMode="auto">
        <a:xfrm>
          <a:off x="14697075" y="10744200"/>
          <a:ext cx="361950" cy="2600325"/>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219075</xdr:colOff>
      <xdr:row>45</xdr:row>
      <xdr:rowOff>66675</xdr:rowOff>
    </xdr:from>
    <xdr:to>
      <xdr:col>35</xdr:col>
      <xdr:colOff>38100</xdr:colOff>
      <xdr:row>46</xdr:row>
      <xdr:rowOff>257175</xdr:rowOff>
    </xdr:to>
    <xdr:sp macro="" textlink="">
      <xdr:nvSpPr>
        <xdr:cNvPr id="7665" name="Oval 19"/>
        <xdr:cNvSpPr>
          <a:spLocks noChangeArrowheads="1"/>
        </xdr:cNvSpPr>
      </xdr:nvSpPr>
      <xdr:spPr bwMode="auto">
        <a:xfrm>
          <a:off x="12620625" y="13354050"/>
          <a:ext cx="1152525" cy="371475"/>
        </a:xfrm>
        <a:prstGeom prst="ellipse">
          <a:avLst/>
        </a:prstGeom>
        <a:noFill/>
        <a:ln w="57150">
          <a:solidFill>
            <a:srgbClr val="376092"/>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152400</xdr:colOff>
      <xdr:row>45</xdr:row>
      <xdr:rowOff>76200</xdr:rowOff>
    </xdr:from>
    <xdr:to>
      <xdr:col>40</xdr:col>
      <xdr:colOff>85725</xdr:colOff>
      <xdr:row>46</xdr:row>
      <xdr:rowOff>247650</xdr:rowOff>
    </xdr:to>
    <xdr:sp macro="" textlink="">
      <xdr:nvSpPr>
        <xdr:cNvPr id="7666" name="Oval 19"/>
        <xdr:cNvSpPr>
          <a:spLocks noChangeArrowheads="1"/>
        </xdr:cNvSpPr>
      </xdr:nvSpPr>
      <xdr:spPr bwMode="auto">
        <a:xfrm>
          <a:off x="14401800" y="13363575"/>
          <a:ext cx="1152525" cy="352425"/>
        </a:xfrm>
        <a:prstGeom prst="ellipse">
          <a:avLst/>
        </a:prstGeom>
        <a:noFill/>
        <a:ln w="57150">
          <a:solidFill>
            <a:srgbClr val="376092"/>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314325</xdr:colOff>
      <xdr:row>45</xdr:row>
      <xdr:rowOff>76200</xdr:rowOff>
    </xdr:from>
    <xdr:to>
      <xdr:col>42</xdr:col>
      <xdr:colOff>238125</xdr:colOff>
      <xdr:row>46</xdr:row>
      <xdr:rowOff>209550</xdr:rowOff>
    </xdr:to>
    <xdr:sp macro="" textlink="">
      <xdr:nvSpPr>
        <xdr:cNvPr id="7667" name="Oval 19"/>
        <xdr:cNvSpPr>
          <a:spLocks noChangeArrowheads="1"/>
        </xdr:cNvSpPr>
      </xdr:nvSpPr>
      <xdr:spPr bwMode="auto">
        <a:xfrm>
          <a:off x="15449550" y="13363575"/>
          <a:ext cx="923925" cy="314325"/>
        </a:xfrm>
        <a:prstGeom prst="ellipse">
          <a:avLst/>
        </a:prstGeom>
        <a:noFill/>
        <a:ln w="57150">
          <a:solidFill>
            <a:srgbClr val="376092"/>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0</xdr:colOff>
      <xdr:row>36</xdr:row>
      <xdr:rowOff>0</xdr:rowOff>
    </xdr:from>
    <xdr:to>
      <xdr:col>41</xdr:col>
      <xdr:colOff>228600</xdr:colOff>
      <xdr:row>45</xdr:row>
      <xdr:rowOff>57150</xdr:rowOff>
    </xdr:to>
    <xdr:sp macro="" textlink="">
      <xdr:nvSpPr>
        <xdr:cNvPr id="7668" name="Line 18"/>
        <xdr:cNvSpPr>
          <a:spLocks noChangeShapeType="1"/>
        </xdr:cNvSpPr>
      </xdr:nvSpPr>
      <xdr:spPr bwMode="auto">
        <a:xfrm>
          <a:off x="15135225" y="10744200"/>
          <a:ext cx="895350" cy="2600325"/>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U106"/>
  <sheetViews>
    <sheetView showGridLines="0" showZeros="0" tabSelected="1" view="pageBreakPreview" zoomScale="80" zoomScaleNormal="80" zoomScaleSheetLayoutView="80" workbookViewId="0">
      <selection activeCell="A15" sqref="A15:D16"/>
    </sheetView>
  </sheetViews>
  <sheetFormatPr defaultRowHeight="13.5" x14ac:dyDescent="0.15"/>
  <cols>
    <col min="1" max="32" width="4.125" style="142" customWidth="1"/>
    <col min="33" max="33" width="1" style="142" customWidth="1"/>
    <col min="34" max="34" width="0.125" style="142" customWidth="1"/>
    <col min="35" max="35" width="3" style="142" customWidth="1"/>
    <col min="36" max="36" width="3.125" style="142" customWidth="1"/>
    <col min="37" max="37" width="3.75" style="142" customWidth="1"/>
    <col min="38" max="40" width="3.625" style="142" customWidth="1"/>
    <col min="41" max="52" width="4" style="142" customWidth="1"/>
    <col min="53" max="53" width="3" style="142" customWidth="1"/>
    <col min="54" max="54" width="3.125" style="142" customWidth="1"/>
    <col min="55" max="58" width="3.625" style="142" customWidth="1"/>
    <col min="59" max="70" width="4" style="142" customWidth="1"/>
    <col min="71" max="73" width="3.625" style="142" customWidth="1"/>
    <col min="74" max="74" width="11.625" style="142" customWidth="1"/>
    <col min="75" max="99" width="8.625" style="142" customWidth="1"/>
    <col min="100" max="16384" width="9" style="142"/>
  </cols>
  <sheetData>
    <row r="1" spans="1:99" ht="25.5" customHeight="1" x14ac:dyDescent="0.15">
      <c r="A1" s="141" t="s">
        <v>594</v>
      </c>
      <c r="O1" s="141" t="s">
        <v>596</v>
      </c>
      <c r="Z1" s="1"/>
      <c r="AA1" s="1"/>
      <c r="AB1" s="636">
        <v>43101</v>
      </c>
      <c r="AC1" s="636"/>
      <c r="AD1" s="636"/>
      <c r="AE1" s="1"/>
      <c r="AF1" s="1"/>
      <c r="AG1" s="1"/>
      <c r="AH1" s="1"/>
      <c r="AI1" s="1"/>
      <c r="AJ1" s="1"/>
      <c r="AK1" s="1"/>
      <c r="AL1" s="1"/>
      <c r="AM1" s="143" t="s">
        <v>40</v>
      </c>
      <c r="AN1" s="143"/>
      <c r="AO1" s="143"/>
      <c r="AP1" s="449"/>
      <c r="AQ1" s="449"/>
      <c r="AR1" s="449"/>
      <c r="AS1" s="449"/>
      <c r="AT1" s="449"/>
      <c r="AU1" s="449"/>
      <c r="AV1" s="449"/>
      <c r="AW1" s="449"/>
      <c r="AX1" s="449"/>
      <c r="AY1" s="449"/>
      <c r="AZ1" s="449"/>
      <c r="BA1" s="22"/>
      <c r="BB1" s="22"/>
      <c r="BC1" s="143" t="s">
        <v>41</v>
      </c>
      <c r="BD1" s="143"/>
      <c r="BE1" s="143"/>
      <c r="BF1" s="9"/>
      <c r="BG1" s="450"/>
      <c r="BH1" s="450"/>
      <c r="BI1" s="450"/>
      <c r="BJ1" s="450"/>
      <c r="BK1" s="450"/>
      <c r="BL1" s="450"/>
      <c r="BM1" s="450"/>
      <c r="BN1" s="450"/>
      <c r="BO1" s="450"/>
      <c r="BP1" s="450"/>
    </row>
    <row r="2" spans="1:99" ht="25.5" customHeight="1" x14ac:dyDescent="0.15">
      <c r="A2" s="468" t="s">
        <v>36</v>
      </c>
      <c r="B2" s="468"/>
      <c r="C2" s="468"/>
      <c r="D2" s="468" t="s">
        <v>37</v>
      </c>
      <c r="E2" s="468"/>
      <c r="F2" s="468"/>
      <c r="G2" s="468" t="s">
        <v>38</v>
      </c>
      <c r="H2" s="468"/>
      <c r="I2" s="468"/>
      <c r="J2" s="468" t="s">
        <v>39</v>
      </c>
      <c r="K2" s="468"/>
      <c r="L2" s="468"/>
      <c r="O2" s="592" t="s">
        <v>591</v>
      </c>
      <c r="P2" s="593"/>
      <c r="Q2" s="593"/>
      <c r="R2" s="593"/>
      <c r="S2" s="483">
        <f>+AO29</f>
        <v>0</v>
      </c>
      <c r="T2" s="634"/>
      <c r="U2" s="634"/>
      <c r="V2" s="634"/>
      <c r="W2" s="322" t="s">
        <v>135</v>
      </c>
      <c r="X2" s="511" t="s">
        <v>649</v>
      </c>
      <c r="Y2" s="513"/>
      <c r="Z2" s="486" t="s">
        <v>771</v>
      </c>
      <c r="AA2" s="487"/>
      <c r="AB2" s="487"/>
      <c r="AC2" s="487"/>
      <c r="AD2" s="488"/>
      <c r="AE2" s="1"/>
      <c r="AF2" s="1"/>
      <c r="AG2" s="1"/>
      <c r="AH2" s="1"/>
      <c r="AI2" s="1"/>
      <c r="AJ2" s="1"/>
      <c r="AK2" s="1"/>
      <c r="AL2" s="1"/>
      <c r="AM2" s="145"/>
      <c r="AN2" s="145"/>
      <c r="AO2" s="145"/>
      <c r="AP2" s="145"/>
      <c r="AQ2" s="145"/>
      <c r="AR2" s="145"/>
      <c r="AS2" s="145"/>
      <c r="AT2" s="145"/>
      <c r="AU2" s="145"/>
      <c r="AV2" s="145"/>
      <c r="AW2" s="145"/>
      <c r="AX2" s="145"/>
      <c r="AY2" s="145"/>
      <c r="AZ2" s="145"/>
      <c r="BA2" s="145"/>
      <c r="BB2" s="145"/>
      <c r="BC2" s="145"/>
      <c r="BD2" s="145"/>
      <c r="BE2" s="145"/>
      <c r="BF2" s="1"/>
      <c r="BG2" s="452"/>
      <c r="BH2" s="452"/>
      <c r="BI2" s="452"/>
      <c r="BJ2" s="452"/>
      <c r="BK2" s="452"/>
      <c r="BL2" s="452"/>
      <c r="BM2" s="452"/>
      <c r="BN2" s="452"/>
      <c r="BO2" s="1"/>
      <c r="BP2" s="1"/>
    </row>
    <row r="3" spans="1:99" ht="25.5" customHeight="1" x14ac:dyDescent="0.15">
      <c r="A3" s="536"/>
      <c r="B3" s="536"/>
      <c r="C3" s="536"/>
      <c r="D3" s="536"/>
      <c r="E3" s="536"/>
      <c r="F3" s="536"/>
      <c r="G3" s="536"/>
      <c r="H3" s="536"/>
      <c r="I3" s="536"/>
      <c r="J3" s="536"/>
      <c r="K3" s="536"/>
      <c r="L3" s="536"/>
      <c r="M3" s="1"/>
      <c r="N3" s="1"/>
      <c r="O3" s="592" t="s">
        <v>592</v>
      </c>
      <c r="P3" s="593"/>
      <c r="Q3" s="593"/>
      <c r="R3" s="594"/>
      <c r="S3" s="480"/>
      <c r="T3" s="480"/>
      <c r="U3" s="480"/>
      <c r="V3" s="481"/>
      <c r="W3" s="6" t="s">
        <v>135</v>
      </c>
      <c r="X3" s="502"/>
      <c r="Y3" s="504"/>
      <c r="Z3" s="486" t="s">
        <v>770</v>
      </c>
      <c r="AA3" s="487"/>
      <c r="AB3" s="487"/>
      <c r="AC3" s="487"/>
      <c r="AD3" s="488"/>
      <c r="AE3" s="1"/>
      <c r="AF3" s="1"/>
      <c r="AG3" s="1"/>
      <c r="AH3" s="1"/>
      <c r="AI3" s="1"/>
      <c r="AJ3" s="1"/>
      <c r="AK3" s="1"/>
      <c r="AL3" s="1"/>
      <c r="AM3" s="143" t="s">
        <v>42</v>
      </c>
      <c r="AN3" s="143"/>
      <c r="AO3" s="143"/>
      <c r="AP3" s="449"/>
      <c r="AQ3" s="449"/>
      <c r="AR3" s="449"/>
      <c r="AS3" s="449"/>
      <c r="AT3" s="449"/>
      <c r="AU3" s="449"/>
      <c r="AV3" s="449"/>
      <c r="AW3" s="449"/>
      <c r="AX3" s="449"/>
      <c r="AY3" s="449"/>
      <c r="AZ3" s="449"/>
      <c r="BA3" s="145"/>
      <c r="BB3" s="145"/>
      <c r="BC3" s="143" t="s">
        <v>590</v>
      </c>
      <c r="BD3" s="143"/>
      <c r="BE3" s="143"/>
      <c r="BF3" s="147"/>
      <c r="BG3" s="451"/>
      <c r="BH3" s="451"/>
      <c r="BI3" s="451"/>
      <c r="BJ3" s="451"/>
      <c r="BK3" s="451"/>
      <c r="BL3" s="451"/>
      <c r="BM3" s="451"/>
      <c r="BN3" s="451"/>
      <c r="BO3" s="479" t="s">
        <v>43</v>
      </c>
      <c r="BP3" s="479"/>
    </row>
    <row r="4" spans="1:99" ht="25.5" customHeight="1" x14ac:dyDescent="0.15">
      <c r="A4" s="536"/>
      <c r="B4" s="536"/>
      <c r="C4" s="536"/>
      <c r="D4" s="536"/>
      <c r="E4" s="536"/>
      <c r="F4" s="536"/>
      <c r="G4" s="536"/>
      <c r="H4" s="536"/>
      <c r="I4" s="536"/>
      <c r="J4" s="536"/>
      <c r="K4" s="536"/>
      <c r="L4" s="536"/>
      <c r="M4" s="1"/>
      <c r="N4" s="1"/>
      <c r="O4" s="592" t="s">
        <v>44</v>
      </c>
      <c r="P4" s="593"/>
      <c r="Q4" s="593"/>
      <c r="R4" s="594"/>
      <c r="S4" s="482">
        <f>'計画書（３）'!AT55</f>
        <v>0</v>
      </c>
      <c r="T4" s="482"/>
      <c r="U4" s="482"/>
      <c r="V4" s="483"/>
      <c r="W4" s="322" t="s">
        <v>135</v>
      </c>
      <c r="X4" s="498"/>
      <c r="Y4" s="499"/>
      <c r="Z4" s="486" t="s">
        <v>770</v>
      </c>
      <c r="AA4" s="487"/>
      <c r="AB4" s="487"/>
      <c r="AC4" s="487"/>
      <c r="AD4" s="488"/>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row>
    <row r="5" spans="1:99" ht="25.5" customHeight="1" x14ac:dyDescent="0.15">
      <c r="A5" s="536"/>
      <c r="B5" s="536"/>
      <c r="C5" s="536"/>
      <c r="D5" s="536"/>
      <c r="E5" s="536"/>
      <c r="F5" s="536"/>
      <c r="G5" s="536"/>
      <c r="H5" s="536"/>
      <c r="I5" s="536"/>
      <c r="J5" s="536"/>
      <c r="K5" s="536"/>
      <c r="L5" s="536"/>
      <c r="M5" s="1"/>
      <c r="N5" s="1"/>
      <c r="AE5" s="1"/>
      <c r="AF5" s="1"/>
      <c r="AG5" s="1"/>
      <c r="AH5" s="1"/>
      <c r="AI5" s="1"/>
      <c r="AJ5" s="1"/>
      <c r="AK5" s="1"/>
      <c r="AL5" s="1"/>
      <c r="AM5" s="1"/>
      <c r="AN5" s="1"/>
      <c r="AO5" s="1"/>
      <c r="AP5" s="1"/>
      <c r="AQ5" s="1"/>
      <c r="AR5" s="1"/>
      <c r="AS5" s="1"/>
      <c r="AT5" s="1"/>
      <c r="AU5" s="1"/>
      <c r="AV5" s="1"/>
      <c r="AW5" s="1"/>
      <c r="AX5" s="1"/>
      <c r="AY5" s="1"/>
      <c r="AZ5" s="1"/>
      <c r="BA5" s="1"/>
      <c r="BB5" s="1"/>
      <c r="BC5" s="148"/>
      <c r="BD5" s="1"/>
      <c r="BE5" s="1"/>
      <c r="BF5" s="1"/>
      <c r="BG5" s="1"/>
      <c r="BH5" s="1"/>
      <c r="BI5" s="1"/>
      <c r="BJ5" s="1"/>
      <c r="BK5" s="1"/>
      <c r="BL5" s="1"/>
      <c r="BM5" s="1"/>
      <c r="BN5" s="1"/>
    </row>
    <row r="6" spans="1:99" ht="25.5" customHeight="1" x14ac:dyDescent="0.15">
      <c r="A6" s="141" t="s">
        <v>595</v>
      </c>
      <c r="M6" s="1"/>
      <c r="N6" s="1"/>
      <c r="O6" s="141" t="s">
        <v>597</v>
      </c>
      <c r="T6" s="635"/>
      <c r="U6" s="635"/>
      <c r="V6" s="635"/>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row>
    <row r="7" spans="1:99" ht="25.5" customHeight="1" x14ac:dyDescent="0.15">
      <c r="A7" s="468" t="s">
        <v>36</v>
      </c>
      <c r="B7" s="468"/>
      <c r="C7" s="468"/>
      <c r="D7" s="468" t="s">
        <v>37</v>
      </c>
      <c r="E7" s="468"/>
      <c r="F7" s="468"/>
      <c r="G7" s="468" t="s">
        <v>38</v>
      </c>
      <c r="H7" s="468"/>
      <c r="I7" s="468"/>
      <c r="J7" s="468" t="s">
        <v>39</v>
      </c>
      <c r="K7" s="468"/>
      <c r="L7" s="468"/>
      <c r="M7" s="1"/>
      <c r="N7" s="1"/>
      <c r="O7" s="592" t="s">
        <v>591</v>
      </c>
      <c r="P7" s="593"/>
      <c r="Q7" s="593"/>
      <c r="R7" s="593"/>
      <c r="S7" s="483">
        <f>AS29</f>
        <v>0</v>
      </c>
      <c r="T7" s="634"/>
      <c r="U7" s="634"/>
      <c r="V7" s="634"/>
      <c r="W7" s="322" t="s">
        <v>135</v>
      </c>
      <c r="X7" s="511" t="s">
        <v>649</v>
      </c>
      <c r="Y7" s="513"/>
      <c r="Z7" s="486" t="s">
        <v>771</v>
      </c>
      <c r="AA7" s="487"/>
      <c r="AB7" s="487"/>
      <c r="AC7" s="487"/>
      <c r="AD7" s="488"/>
      <c r="AE7" s="1"/>
      <c r="AF7" s="1"/>
      <c r="AG7" s="1"/>
      <c r="AI7" s="510" t="s">
        <v>45</v>
      </c>
      <c r="AJ7" s="510"/>
      <c r="AK7" s="510"/>
      <c r="AL7" s="510"/>
      <c r="AM7" s="510"/>
      <c r="BQ7" s="149"/>
      <c r="BR7" s="149"/>
      <c r="BS7" s="150"/>
      <c r="BT7" s="150"/>
      <c r="BU7" s="150"/>
      <c r="BV7" s="150"/>
      <c r="BW7" s="150"/>
      <c r="BX7" s="150"/>
      <c r="BY7" s="150"/>
      <c r="BZ7" s="150"/>
      <c r="CA7" s="150"/>
      <c r="CB7" s="150"/>
      <c r="CC7" s="150"/>
      <c r="CD7" s="151"/>
      <c r="CE7" s="151"/>
      <c r="CF7" s="151"/>
      <c r="CG7" s="151"/>
      <c r="CH7" s="150"/>
      <c r="CI7" s="150"/>
      <c r="CJ7" s="150"/>
      <c r="CK7" s="150"/>
      <c r="CL7" s="150"/>
      <c r="CM7" s="150"/>
      <c r="CN7" s="150"/>
      <c r="CO7" s="150"/>
      <c r="CP7" s="150"/>
      <c r="CQ7" s="150"/>
      <c r="CR7" s="150"/>
      <c r="CS7" s="150"/>
      <c r="CT7" s="150"/>
      <c r="CU7" s="150"/>
    </row>
    <row r="8" spans="1:99" ht="25.5" customHeight="1" x14ac:dyDescent="0.15">
      <c r="A8" s="536"/>
      <c r="B8" s="536"/>
      <c r="C8" s="536"/>
      <c r="D8" s="536"/>
      <c r="E8" s="536"/>
      <c r="F8" s="536"/>
      <c r="G8" s="536"/>
      <c r="H8" s="536"/>
      <c r="I8" s="536"/>
      <c r="J8" s="536"/>
      <c r="K8" s="536"/>
      <c r="L8" s="536"/>
      <c r="M8" s="1"/>
      <c r="N8" s="1"/>
      <c r="O8" s="592" t="s">
        <v>592</v>
      </c>
      <c r="P8" s="593"/>
      <c r="Q8" s="593"/>
      <c r="R8" s="594"/>
      <c r="S8" s="480"/>
      <c r="T8" s="480"/>
      <c r="U8" s="480"/>
      <c r="V8" s="481"/>
      <c r="W8" s="6" t="s">
        <v>135</v>
      </c>
      <c r="X8" s="502"/>
      <c r="Y8" s="504"/>
      <c r="Z8" s="486" t="s">
        <v>770</v>
      </c>
      <c r="AA8" s="487"/>
      <c r="AB8" s="487"/>
      <c r="AC8" s="487"/>
      <c r="AD8" s="488"/>
      <c r="AE8" s="1"/>
      <c r="AF8" s="1"/>
      <c r="AG8" s="1"/>
      <c r="AI8" s="519" t="s">
        <v>47</v>
      </c>
      <c r="AJ8" s="486" t="s">
        <v>48</v>
      </c>
      <c r="AK8" s="487"/>
      <c r="AL8" s="487"/>
      <c r="AM8" s="487"/>
      <c r="AN8" s="488"/>
      <c r="AO8" s="486" t="s">
        <v>604</v>
      </c>
      <c r="AP8" s="487"/>
      <c r="AQ8" s="487"/>
      <c r="AR8" s="488"/>
      <c r="AS8" s="486" t="s">
        <v>665</v>
      </c>
      <c r="AT8" s="487"/>
      <c r="AU8" s="487"/>
      <c r="AV8" s="488"/>
      <c r="AW8" s="486" t="s">
        <v>49</v>
      </c>
      <c r="AX8" s="487"/>
      <c r="AY8" s="487"/>
      <c r="AZ8" s="488"/>
      <c r="BA8" s="484" t="s">
        <v>50</v>
      </c>
      <c r="BB8" s="486" t="s">
        <v>48</v>
      </c>
      <c r="BC8" s="487"/>
      <c r="BD8" s="487"/>
      <c r="BE8" s="487"/>
      <c r="BF8" s="488"/>
      <c r="BG8" s="486" t="s">
        <v>604</v>
      </c>
      <c r="BH8" s="487"/>
      <c r="BI8" s="487"/>
      <c r="BJ8" s="488"/>
      <c r="BK8" s="486" t="s">
        <v>665</v>
      </c>
      <c r="BL8" s="487"/>
      <c r="BM8" s="487"/>
      <c r="BN8" s="488"/>
      <c r="BO8" s="486" t="s">
        <v>49</v>
      </c>
      <c r="BP8" s="487"/>
      <c r="BQ8" s="487"/>
      <c r="BR8" s="488"/>
    </row>
    <row r="9" spans="1:99" ht="25.5" customHeight="1" x14ac:dyDescent="0.15">
      <c r="A9" s="536"/>
      <c r="B9" s="536"/>
      <c r="C9" s="536"/>
      <c r="D9" s="536"/>
      <c r="E9" s="536"/>
      <c r="F9" s="536"/>
      <c r="G9" s="536"/>
      <c r="H9" s="536"/>
      <c r="I9" s="536"/>
      <c r="J9" s="536"/>
      <c r="K9" s="536"/>
      <c r="L9" s="536"/>
      <c r="M9" s="1"/>
      <c r="N9" s="1"/>
      <c r="O9" s="592" t="s">
        <v>44</v>
      </c>
      <c r="P9" s="593"/>
      <c r="Q9" s="593"/>
      <c r="R9" s="594"/>
      <c r="S9" s="482">
        <f>'計画書（３）'!AX55</f>
        <v>0</v>
      </c>
      <c r="T9" s="482"/>
      <c r="U9" s="482"/>
      <c r="V9" s="483"/>
      <c r="W9" s="322" t="s">
        <v>135</v>
      </c>
      <c r="X9" s="498"/>
      <c r="Y9" s="499"/>
      <c r="Z9" s="486" t="s">
        <v>770</v>
      </c>
      <c r="AA9" s="487"/>
      <c r="AB9" s="487"/>
      <c r="AC9" s="487"/>
      <c r="AD9" s="488"/>
      <c r="AE9" s="1"/>
      <c r="AF9" s="1"/>
      <c r="AG9" s="1"/>
      <c r="AI9" s="520"/>
      <c r="AJ9" s="403">
        <v>1</v>
      </c>
      <c r="AK9" s="486" t="s">
        <v>131</v>
      </c>
      <c r="AL9" s="487"/>
      <c r="AM9" s="487"/>
      <c r="AN9" s="488"/>
      <c r="AO9" s="517">
        <f>'計画書（２）'!V9</f>
        <v>0</v>
      </c>
      <c r="AP9" s="518"/>
      <c r="AQ9" s="518"/>
      <c r="AR9" s="393" t="s">
        <v>135</v>
      </c>
      <c r="AS9" s="517">
        <f>'計画書（２）'!AN9</f>
        <v>0</v>
      </c>
      <c r="AT9" s="518"/>
      <c r="AU9" s="518"/>
      <c r="AV9" s="393" t="s">
        <v>135</v>
      </c>
      <c r="AW9" s="525"/>
      <c r="AX9" s="526"/>
      <c r="AY9" s="526"/>
      <c r="AZ9" s="152" t="s">
        <v>135</v>
      </c>
      <c r="BA9" s="485"/>
      <c r="BB9" s="405">
        <v>50</v>
      </c>
      <c r="BC9" s="486" t="s">
        <v>351</v>
      </c>
      <c r="BD9" s="487"/>
      <c r="BE9" s="487"/>
      <c r="BF9" s="488"/>
      <c r="BG9" s="521">
        <f>'計画書（３）'!G17</f>
        <v>0</v>
      </c>
      <c r="BH9" s="522"/>
      <c r="BI9" s="522"/>
      <c r="BJ9" s="393" t="s">
        <v>135</v>
      </c>
      <c r="BK9" s="521">
        <f>'計画書（３）'!K17</f>
        <v>0</v>
      </c>
      <c r="BL9" s="522"/>
      <c r="BM9" s="522"/>
      <c r="BN9" s="393" t="s">
        <v>135</v>
      </c>
      <c r="BO9" s="571"/>
      <c r="BP9" s="572"/>
      <c r="BQ9" s="572"/>
      <c r="BR9" s="152" t="s">
        <v>135</v>
      </c>
    </row>
    <row r="10" spans="1:99" ht="25.5" customHeight="1" x14ac:dyDescent="0.15">
      <c r="A10" s="536"/>
      <c r="B10" s="536"/>
      <c r="C10" s="536"/>
      <c r="D10" s="536"/>
      <c r="E10" s="536"/>
      <c r="F10" s="536"/>
      <c r="G10" s="536"/>
      <c r="H10" s="536"/>
      <c r="I10" s="536"/>
      <c r="J10" s="536"/>
      <c r="K10" s="536"/>
      <c r="L10" s="536"/>
      <c r="AG10" s="1"/>
      <c r="AI10" s="520"/>
      <c r="AJ10" s="403">
        <v>2</v>
      </c>
      <c r="AK10" s="486" t="s">
        <v>329</v>
      </c>
      <c r="AL10" s="487"/>
      <c r="AM10" s="487"/>
      <c r="AN10" s="488"/>
      <c r="AO10" s="517">
        <f>'計画書（２）'!V14</f>
        <v>0</v>
      </c>
      <c r="AP10" s="518"/>
      <c r="AQ10" s="518"/>
      <c r="AR10" s="326"/>
      <c r="AS10" s="517">
        <f>'計画書（２）'!AN14</f>
        <v>0</v>
      </c>
      <c r="AT10" s="518"/>
      <c r="AU10" s="518"/>
      <c r="AV10" s="322"/>
      <c r="AW10" s="525"/>
      <c r="AX10" s="526"/>
      <c r="AY10" s="526"/>
      <c r="AZ10" s="6"/>
      <c r="BA10" s="485"/>
      <c r="BB10" s="403">
        <v>51</v>
      </c>
      <c r="BC10" s="486" t="s">
        <v>352</v>
      </c>
      <c r="BD10" s="487"/>
      <c r="BE10" s="487"/>
      <c r="BF10" s="488"/>
      <c r="BG10" s="521">
        <f>'計画書（３）'!G29</f>
        <v>0</v>
      </c>
      <c r="BH10" s="522"/>
      <c r="BI10" s="522"/>
      <c r="BJ10" s="326"/>
      <c r="BK10" s="521">
        <f>'計画書（３）'!K29</f>
        <v>0</v>
      </c>
      <c r="BL10" s="522"/>
      <c r="BM10" s="522"/>
      <c r="BN10" s="321"/>
      <c r="BO10" s="571"/>
      <c r="BP10" s="572"/>
      <c r="BQ10" s="572"/>
      <c r="BR10" s="5"/>
    </row>
    <row r="11" spans="1:99" ht="25.5" customHeight="1" x14ac:dyDescent="0.15">
      <c r="AG11" s="1"/>
      <c r="AI11" s="520"/>
      <c r="AJ11" s="403">
        <v>3</v>
      </c>
      <c r="AK11" s="486" t="s">
        <v>60</v>
      </c>
      <c r="AL11" s="487"/>
      <c r="AM11" s="487"/>
      <c r="AN11" s="488"/>
      <c r="AO11" s="517">
        <f>'計画書（２）'!V23</f>
        <v>0</v>
      </c>
      <c r="AP11" s="518"/>
      <c r="AQ11" s="518"/>
      <c r="AR11" s="394"/>
      <c r="AS11" s="517">
        <f>'計画書（２）'!AN23</f>
        <v>0</v>
      </c>
      <c r="AT11" s="518"/>
      <c r="AU11" s="518"/>
      <c r="AV11" s="395"/>
      <c r="AW11" s="525"/>
      <c r="AX11" s="526"/>
      <c r="AY11" s="526"/>
      <c r="AZ11" s="4"/>
      <c r="BA11" s="485"/>
      <c r="BB11" s="403">
        <v>52</v>
      </c>
      <c r="BC11" s="486" t="s">
        <v>353</v>
      </c>
      <c r="BD11" s="487"/>
      <c r="BE11" s="487"/>
      <c r="BF11" s="488"/>
      <c r="BG11" s="521">
        <f>'計画書（３）'!G41</f>
        <v>0</v>
      </c>
      <c r="BH11" s="522"/>
      <c r="BI11" s="522"/>
      <c r="BJ11" s="399"/>
      <c r="BK11" s="521">
        <f>'計画書（３）'!K41</f>
        <v>0</v>
      </c>
      <c r="BL11" s="522"/>
      <c r="BM11" s="522"/>
      <c r="BN11" s="394"/>
      <c r="BO11" s="571"/>
      <c r="BP11" s="572"/>
      <c r="BQ11" s="572"/>
      <c r="BR11" s="3"/>
    </row>
    <row r="12" spans="1:99" ht="25.5" customHeight="1" x14ac:dyDescent="0.15">
      <c r="A12" s="22">
        <v>1</v>
      </c>
      <c r="B12" s="22" t="s">
        <v>51</v>
      </c>
      <c r="C12" s="22"/>
      <c r="D12" s="20"/>
      <c r="E12" s="20"/>
      <c r="F12" s="479"/>
      <c r="G12" s="479"/>
      <c r="H12" s="479"/>
      <c r="I12" s="479"/>
      <c r="J12" s="524"/>
      <c r="K12" s="524"/>
      <c r="L12" s="524"/>
      <c r="M12" s="524"/>
      <c r="N12" s="1"/>
      <c r="O12" s="1"/>
      <c r="P12" s="1"/>
      <c r="Q12" s="1"/>
      <c r="R12" s="1"/>
      <c r="S12" s="1"/>
      <c r="T12" s="1"/>
      <c r="U12" s="1"/>
      <c r="V12" s="1"/>
      <c r="W12" s="1"/>
      <c r="X12" s="1"/>
      <c r="Y12" s="1"/>
      <c r="Z12" s="1"/>
      <c r="AA12" s="1"/>
      <c r="AB12" s="1"/>
      <c r="AC12" s="1"/>
      <c r="AD12" s="1"/>
      <c r="AE12" s="7"/>
      <c r="AF12" s="1"/>
      <c r="AG12" s="1"/>
      <c r="AI12" s="520"/>
      <c r="AJ12" s="403">
        <v>4</v>
      </c>
      <c r="AK12" s="486" t="s">
        <v>331</v>
      </c>
      <c r="AL12" s="487"/>
      <c r="AM12" s="487"/>
      <c r="AN12" s="488"/>
      <c r="AO12" s="517">
        <f>'計画書（２）'!V27</f>
        <v>0</v>
      </c>
      <c r="AP12" s="518"/>
      <c r="AQ12" s="518"/>
      <c r="AR12" s="321"/>
      <c r="AS12" s="517">
        <f>'計画書（２）'!AN27</f>
        <v>0</v>
      </c>
      <c r="AT12" s="518"/>
      <c r="AU12" s="518"/>
      <c r="AV12" s="322"/>
      <c r="AW12" s="525"/>
      <c r="AX12" s="526"/>
      <c r="AY12" s="526"/>
      <c r="AZ12" s="6"/>
      <c r="BA12" s="485"/>
      <c r="BB12" s="403">
        <v>53</v>
      </c>
      <c r="BC12" s="486" t="s">
        <v>354</v>
      </c>
      <c r="BD12" s="487"/>
      <c r="BE12" s="487"/>
      <c r="BF12" s="488"/>
      <c r="BG12" s="521">
        <f>'計画書（３）'!G53</f>
        <v>0</v>
      </c>
      <c r="BH12" s="522"/>
      <c r="BI12" s="522"/>
      <c r="BJ12" s="326"/>
      <c r="BK12" s="521">
        <f>'計画書（３）'!K53</f>
        <v>0</v>
      </c>
      <c r="BL12" s="522"/>
      <c r="BM12" s="522"/>
      <c r="BN12" s="321"/>
      <c r="BO12" s="571"/>
      <c r="BP12" s="572"/>
      <c r="BQ12" s="572"/>
      <c r="BR12" s="5"/>
    </row>
    <row r="13" spans="1:99" ht="25.5" customHeight="1" x14ac:dyDescent="0.15">
      <c r="A13" s="468" t="s">
        <v>52</v>
      </c>
      <c r="B13" s="468"/>
      <c r="C13" s="468"/>
      <c r="D13" s="468"/>
      <c r="E13" s="468" t="s">
        <v>53</v>
      </c>
      <c r="F13" s="468"/>
      <c r="G13" s="468" t="s">
        <v>54</v>
      </c>
      <c r="H13" s="468"/>
      <c r="I13" s="468" t="s">
        <v>55</v>
      </c>
      <c r="J13" s="468"/>
      <c r="K13" s="468"/>
      <c r="L13" s="468"/>
      <c r="M13" s="468" t="s">
        <v>56</v>
      </c>
      <c r="N13" s="468"/>
      <c r="O13" s="468" t="s">
        <v>57</v>
      </c>
      <c r="P13" s="468"/>
      <c r="Q13" s="468"/>
      <c r="R13" s="468" t="s">
        <v>58</v>
      </c>
      <c r="S13" s="468"/>
      <c r="T13" s="468"/>
      <c r="U13" s="468"/>
      <c r="V13" s="468"/>
      <c r="W13" s="468" t="s">
        <v>59</v>
      </c>
      <c r="X13" s="468"/>
      <c r="Y13" s="468"/>
      <c r="Z13" s="468"/>
      <c r="AA13" s="468"/>
      <c r="AB13" s="468"/>
      <c r="AC13" s="468"/>
      <c r="AD13" s="468"/>
      <c r="AE13" s="468"/>
      <c r="AF13" s="468"/>
      <c r="AG13" s="1"/>
      <c r="AI13" s="520"/>
      <c r="AJ13" s="403">
        <v>5</v>
      </c>
      <c r="AK13" s="486" t="s">
        <v>332</v>
      </c>
      <c r="AL13" s="487"/>
      <c r="AM13" s="487"/>
      <c r="AN13" s="488"/>
      <c r="AO13" s="517">
        <f>'計画書（２）'!V33</f>
        <v>0</v>
      </c>
      <c r="AP13" s="518"/>
      <c r="AQ13" s="518"/>
      <c r="AR13" s="394"/>
      <c r="AS13" s="517">
        <f>'計画書（２）'!AN33</f>
        <v>0</v>
      </c>
      <c r="AT13" s="518"/>
      <c r="AU13" s="518"/>
      <c r="AV13" s="395"/>
      <c r="AW13" s="525"/>
      <c r="AX13" s="526"/>
      <c r="AY13" s="526"/>
      <c r="AZ13" s="4"/>
      <c r="BA13" s="485"/>
      <c r="BB13" s="403">
        <v>54</v>
      </c>
      <c r="BC13" s="486" t="s">
        <v>63</v>
      </c>
      <c r="BD13" s="487"/>
      <c r="BE13" s="487"/>
      <c r="BF13" s="488"/>
      <c r="BG13" s="521">
        <f>'計画書（３）'!G65</f>
        <v>0</v>
      </c>
      <c r="BH13" s="522"/>
      <c r="BI13" s="522"/>
      <c r="BJ13" s="399"/>
      <c r="BK13" s="521">
        <f>'計画書（３）'!K65</f>
        <v>0</v>
      </c>
      <c r="BL13" s="522"/>
      <c r="BM13" s="522"/>
      <c r="BN13" s="394"/>
      <c r="BO13" s="571"/>
      <c r="BP13" s="572"/>
      <c r="BQ13" s="572"/>
      <c r="BR13" s="3"/>
    </row>
    <row r="14" spans="1:99" ht="25.5" customHeight="1" x14ac:dyDescent="0.15">
      <c r="A14" s="468"/>
      <c r="B14" s="468"/>
      <c r="C14" s="468"/>
      <c r="D14" s="468"/>
      <c r="E14" s="468"/>
      <c r="F14" s="468"/>
      <c r="G14" s="468"/>
      <c r="H14" s="468"/>
      <c r="I14" s="468"/>
      <c r="J14" s="468"/>
      <c r="K14" s="468"/>
      <c r="L14" s="468"/>
      <c r="M14" s="468"/>
      <c r="N14" s="468"/>
      <c r="O14" s="468"/>
      <c r="P14" s="468"/>
      <c r="Q14" s="468"/>
      <c r="R14" s="468"/>
      <c r="S14" s="468"/>
      <c r="T14" s="468"/>
      <c r="U14" s="468"/>
      <c r="V14" s="468"/>
      <c r="W14" s="468"/>
      <c r="X14" s="468"/>
      <c r="Y14" s="468"/>
      <c r="Z14" s="468"/>
      <c r="AA14" s="468"/>
      <c r="AB14" s="468"/>
      <c r="AC14" s="468"/>
      <c r="AD14" s="468"/>
      <c r="AE14" s="468"/>
      <c r="AF14" s="468"/>
      <c r="AG14" s="1"/>
      <c r="AI14" s="520"/>
      <c r="AJ14" s="403">
        <v>6</v>
      </c>
      <c r="AK14" s="486" t="s">
        <v>333</v>
      </c>
      <c r="AL14" s="487"/>
      <c r="AM14" s="487"/>
      <c r="AN14" s="488"/>
      <c r="AO14" s="517">
        <f>'計画書（２）'!V44</f>
        <v>0</v>
      </c>
      <c r="AP14" s="518"/>
      <c r="AQ14" s="518"/>
      <c r="AR14" s="321"/>
      <c r="AS14" s="517">
        <f>'計画書（２）'!AN44</f>
        <v>0</v>
      </c>
      <c r="AT14" s="518"/>
      <c r="AU14" s="518"/>
      <c r="AV14" s="322"/>
      <c r="AW14" s="525"/>
      <c r="AX14" s="526"/>
      <c r="AY14" s="526"/>
      <c r="AZ14" s="6"/>
      <c r="BA14" s="485"/>
      <c r="BB14" s="403">
        <v>55</v>
      </c>
      <c r="BC14" s="486" t="s">
        <v>356</v>
      </c>
      <c r="BD14" s="487"/>
      <c r="BE14" s="487"/>
      <c r="BF14" s="488"/>
      <c r="BG14" s="521">
        <f>'計画書（３）'!AD17</f>
        <v>0</v>
      </c>
      <c r="BH14" s="522"/>
      <c r="BI14" s="522"/>
      <c r="BJ14" s="326"/>
      <c r="BK14" s="521">
        <f>'計画書（３）'!AH17</f>
        <v>0</v>
      </c>
      <c r="BL14" s="522"/>
      <c r="BM14" s="522"/>
      <c r="BN14" s="321"/>
      <c r="BO14" s="571"/>
      <c r="BP14" s="572"/>
      <c r="BQ14" s="572"/>
      <c r="BR14" s="5"/>
    </row>
    <row r="15" spans="1:99" ht="25.5" customHeight="1" x14ac:dyDescent="0.15">
      <c r="A15" s="475"/>
      <c r="B15" s="475"/>
      <c r="C15" s="475"/>
      <c r="D15" s="475"/>
      <c r="E15" s="469"/>
      <c r="F15" s="469"/>
      <c r="G15" s="468" t="s">
        <v>61</v>
      </c>
      <c r="H15" s="468"/>
      <c r="I15" s="477"/>
      <c r="J15" s="477"/>
      <c r="K15" s="477"/>
      <c r="L15" s="477"/>
      <c r="M15" s="469" t="str">
        <f>IF(O15="","",DATEDIF(O15,$AB$1,"Y"))</f>
        <v/>
      </c>
      <c r="N15" s="469"/>
      <c r="O15" s="523"/>
      <c r="P15" s="523"/>
      <c r="Q15" s="523"/>
      <c r="R15" s="527" t="s">
        <v>62</v>
      </c>
      <c r="S15" s="527"/>
      <c r="T15" s="527"/>
      <c r="U15" s="527"/>
      <c r="V15" s="527"/>
      <c r="W15" s="595" t="s">
        <v>416</v>
      </c>
      <c r="X15" s="596"/>
      <c r="Y15" s="596"/>
      <c r="Z15" s="596"/>
      <c r="AA15" s="596"/>
      <c r="AB15" s="596"/>
      <c r="AC15" s="596"/>
      <c r="AD15" s="596"/>
      <c r="AE15" s="596"/>
      <c r="AF15" s="596"/>
      <c r="AG15" s="1"/>
      <c r="AI15" s="520"/>
      <c r="AJ15" s="403">
        <v>7</v>
      </c>
      <c r="AK15" s="486" t="s">
        <v>64</v>
      </c>
      <c r="AL15" s="487"/>
      <c r="AM15" s="487"/>
      <c r="AN15" s="488"/>
      <c r="AO15" s="517">
        <f>'計画書（２）'!V54</f>
        <v>0</v>
      </c>
      <c r="AP15" s="518"/>
      <c r="AQ15" s="518"/>
      <c r="AR15" s="394"/>
      <c r="AS15" s="517">
        <f>'計画書（２）'!AN54</f>
        <v>0</v>
      </c>
      <c r="AT15" s="518"/>
      <c r="AU15" s="518"/>
      <c r="AV15" s="395"/>
      <c r="AW15" s="525"/>
      <c r="AX15" s="526"/>
      <c r="AY15" s="526"/>
      <c r="AZ15" s="4"/>
      <c r="BA15" s="485"/>
      <c r="BB15" s="403">
        <v>56</v>
      </c>
      <c r="BC15" s="486" t="s">
        <v>65</v>
      </c>
      <c r="BD15" s="487"/>
      <c r="BE15" s="487"/>
      <c r="BF15" s="488"/>
      <c r="BG15" s="521">
        <f>'計画書（３）'!AA29</f>
        <v>0</v>
      </c>
      <c r="BH15" s="522"/>
      <c r="BI15" s="522"/>
      <c r="BJ15" s="399"/>
      <c r="BK15" s="521">
        <f>'計画書（３）'!AE29</f>
        <v>0</v>
      </c>
      <c r="BL15" s="522"/>
      <c r="BM15" s="522"/>
      <c r="BN15" s="394"/>
      <c r="BO15" s="571"/>
      <c r="BP15" s="572"/>
      <c r="BQ15" s="572"/>
      <c r="BR15" s="3"/>
    </row>
    <row r="16" spans="1:99" ht="25.5" customHeight="1" x14ac:dyDescent="0.15">
      <c r="A16" s="476"/>
      <c r="B16" s="476"/>
      <c r="C16" s="476"/>
      <c r="D16" s="476"/>
      <c r="E16" s="470"/>
      <c r="F16" s="470"/>
      <c r="G16" s="474"/>
      <c r="H16" s="474"/>
      <c r="I16" s="478"/>
      <c r="J16" s="478"/>
      <c r="K16" s="478"/>
      <c r="L16" s="478"/>
      <c r="M16" s="470"/>
      <c r="N16" s="470"/>
      <c r="O16" s="476"/>
      <c r="P16" s="476"/>
      <c r="Q16" s="476"/>
      <c r="R16" s="528"/>
      <c r="S16" s="528"/>
      <c r="T16" s="528"/>
      <c r="U16" s="528"/>
      <c r="V16" s="528"/>
      <c r="W16" s="596"/>
      <c r="X16" s="596"/>
      <c r="Y16" s="596"/>
      <c r="Z16" s="596"/>
      <c r="AA16" s="596"/>
      <c r="AB16" s="596"/>
      <c r="AC16" s="596"/>
      <c r="AD16" s="596"/>
      <c r="AE16" s="596"/>
      <c r="AF16" s="596"/>
      <c r="AG16" s="1"/>
      <c r="AI16" s="520"/>
      <c r="AJ16" s="514" t="s">
        <v>66</v>
      </c>
      <c r="AK16" s="515"/>
      <c r="AL16" s="515"/>
      <c r="AM16" s="515"/>
      <c r="AN16" s="516"/>
      <c r="AO16" s="517">
        <f>SUM(AO9:AQ15)</f>
        <v>0</v>
      </c>
      <c r="AP16" s="518"/>
      <c r="AQ16" s="518"/>
      <c r="AR16" s="321"/>
      <c r="AS16" s="517">
        <f>SUM(AS9:AU15)</f>
        <v>0</v>
      </c>
      <c r="AT16" s="518"/>
      <c r="AU16" s="518"/>
      <c r="AV16" s="322"/>
      <c r="AW16" s="517">
        <f>SUM(AW9:AY15)</f>
        <v>0</v>
      </c>
      <c r="AX16" s="518"/>
      <c r="AY16" s="518"/>
      <c r="AZ16" s="322"/>
      <c r="BA16" s="485"/>
      <c r="BB16" s="403">
        <v>57</v>
      </c>
      <c r="BC16" s="486" t="s">
        <v>358</v>
      </c>
      <c r="BD16" s="487"/>
      <c r="BE16" s="487"/>
      <c r="BF16" s="488"/>
      <c r="BG16" s="521">
        <f>'計画書（３）'!AA41</f>
        <v>0</v>
      </c>
      <c r="BH16" s="522"/>
      <c r="BI16" s="522"/>
      <c r="BJ16" s="326"/>
      <c r="BK16" s="521">
        <f>'計画書（３）'!AE41</f>
        <v>0</v>
      </c>
      <c r="BL16" s="522"/>
      <c r="BM16" s="522"/>
      <c r="BN16" s="321"/>
      <c r="BO16" s="571"/>
      <c r="BP16" s="572"/>
      <c r="BQ16" s="572"/>
      <c r="BR16" s="5"/>
    </row>
    <row r="17" spans="1:70" ht="25.5" customHeight="1" x14ac:dyDescent="0.15">
      <c r="A17" s="475"/>
      <c r="B17" s="475"/>
      <c r="C17" s="475"/>
      <c r="D17" s="475"/>
      <c r="E17" s="469"/>
      <c r="F17" s="469"/>
      <c r="G17" s="468" t="s">
        <v>669</v>
      </c>
      <c r="H17" s="468"/>
      <c r="I17" s="477"/>
      <c r="J17" s="477"/>
      <c r="K17" s="477"/>
      <c r="L17" s="477"/>
      <c r="M17" s="469" t="str">
        <f>IF(O17="","",DATEDIF(O17,$AB$1,"Y"))</f>
        <v/>
      </c>
      <c r="N17" s="469"/>
      <c r="O17" s="523"/>
      <c r="P17" s="523"/>
      <c r="Q17" s="523"/>
      <c r="R17" s="475"/>
      <c r="S17" s="475"/>
      <c r="T17" s="475"/>
      <c r="U17" s="475"/>
      <c r="V17" s="475"/>
      <c r="W17" s="471"/>
      <c r="X17" s="472"/>
      <c r="Y17" s="472"/>
      <c r="Z17" s="472"/>
      <c r="AA17" s="472"/>
      <c r="AB17" s="472"/>
      <c r="AC17" s="472"/>
      <c r="AD17" s="472"/>
      <c r="AE17" s="472"/>
      <c r="AF17" s="472"/>
      <c r="AG17" s="1"/>
      <c r="AI17" s="520"/>
      <c r="AJ17" s="146">
        <v>10</v>
      </c>
      <c r="AK17" s="486" t="s">
        <v>67</v>
      </c>
      <c r="AL17" s="487"/>
      <c r="AM17" s="487"/>
      <c r="AN17" s="488"/>
      <c r="AO17" s="517">
        <f>'計画書（２）'!BQ4</f>
        <v>0</v>
      </c>
      <c r="AP17" s="518"/>
      <c r="AQ17" s="518"/>
      <c r="AR17" s="394"/>
      <c r="AS17" s="517">
        <f>'計画書（２）'!BQ20</f>
        <v>0</v>
      </c>
      <c r="AT17" s="518"/>
      <c r="AU17" s="518"/>
      <c r="AV17" s="395"/>
      <c r="AW17" s="525"/>
      <c r="AX17" s="526"/>
      <c r="AY17" s="526"/>
      <c r="AZ17" s="4"/>
      <c r="BA17" s="485"/>
      <c r="BB17" s="403">
        <v>58</v>
      </c>
      <c r="BC17" s="486" t="s">
        <v>359</v>
      </c>
      <c r="BD17" s="487"/>
      <c r="BE17" s="487"/>
      <c r="BF17" s="488"/>
      <c r="BG17" s="521">
        <f>'計画書（３）'!AA53</f>
        <v>0</v>
      </c>
      <c r="BH17" s="522"/>
      <c r="BI17" s="522"/>
      <c r="BJ17" s="399"/>
      <c r="BK17" s="521">
        <f>'計画書（３）'!AE53</f>
        <v>0</v>
      </c>
      <c r="BL17" s="522"/>
      <c r="BM17" s="522"/>
      <c r="BN17" s="394"/>
      <c r="BO17" s="571"/>
      <c r="BP17" s="572"/>
      <c r="BQ17" s="572"/>
      <c r="BR17" s="3"/>
    </row>
    <row r="18" spans="1:70" ht="25.5" customHeight="1" x14ac:dyDescent="0.15">
      <c r="A18" s="476"/>
      <c r="B18" s="476"/>
      <c r="C18" s="476"/>
      <c r="D18" s="476"/>
      <c r="E18" s="470"/>
      <c r="F18" s="470"/>
      <c r="G18" s="473"/>
      <c r="H18" s="473"/>
      <c r="I18" s="478"/>
      <c r="J18" s="478"/>
      <c r="K18" s="478"/>
      <c r="L18" s="478"/>
      <c r="M18" s="470"/>
      <c r="N18" s="470"/>
      <c r="O18" s="476"/>
      <c r="P18" s="476"/>
      <c r="Q18" s="476"/>
      <c r="R18" s="476"/>
      <c r="S18" s="476"/>
      <c r="T18" s="476"/>
      <c r="U18" s="476"/>
      <c r="V18" s="476"/>
      <c r="W18" s="472"/>
      <c r="X18" s="472"/>
      <c r="Y18" s="472"/>
      <c r="Z18" s="472"/>
      <c r="AA18" s="472"/>
      <c r="AB18" s="472"/>
      <c r="AC18" s="472"/>
      <c r="AD18" s="472"/>
      <c r="AE18" s="472"/>
      <c r="AF18" s="472"/>
      <c r="AG18" s="1"/>
      <c r="AI18" s="520"/>
      <c r="AJ18" s="146">
        <v>11</v>
      </c>
      <c r="AK18" s="486" t="s">
        <v>68</v>
      </c>
      <c r="AL18" s="487"/>
      <c r="AM18" s="487"/>
      <c r="AN18" s="488"/>
      <c r="AO18" s="517">
        <f>'計画書（２）'!BQ8</f>
        <v>0</v>
      </c>
      <c r="AP18" s="518"/>
      <c r="AQ18" s="518"/>
      <c r="AR18" s="321"/>
      <c r="AS18" s="517">
        <f>'計画書（２）'!BQ24</f>
        <v>0</v>
      </c>
      <c r="AT18" s="518"/>
      <c r="AU18" s="518"/>
      <c r="AV18" s="322"/>
      <c r="AW18" s="525"/>
      <c r="AX18" s="526"/>
      <c r="AY18" s="526"/>
      <c r="AZ18" s="6"/>
      <c r="BA18" s="485"/>
      <c r="BB18" s="403">
        <v>59</v>
      </c>
      <c r="BC18" s="486" t="s">
        <v>360</v>
      </c>
      <c r="BD18" s="487"/>
      <c r="BE18" s="487"/>
      <c r="BF18" s="488"/>
      <c r="BG18" s="521">
        <f>'計画書（３）'!AA65</f>
        <v>0</v>
      </c>
      <c r="BH18" s="522"/>
      <c r="BI18" s="522"/>
      <c r="BJ18" s="326"/>
      <c r="BK18" s="521">
        <f>'計画書（３）'!AE65</f>
        <v>0</v>
      </c>
      <c r="BL18" s="522"/>
      <c r="BM18" s="522"/>
      <c r="BN18" s="321"/>
      <c r="BO18" s="571"/>
      <c r="BP18" s="572"/>
      <c r="BQ18" s="572"/>
      <c r="BR18" s="5"/>
    </row>
    <row r="19" spans="1:70" ht="25.5" customHeight="1" x14ac:dyDescent="0.15">
      <c r="A19" s="475"/>
      <c r="B19" s="475"/>
      <c r="C19" s="475"/>
      <c r="D19" s="475"/>
      <c r="E19" s="469"/>
      <c r="F19" s="469"/>
      <c r="G19" s="468" t="s">
        <v>601</v>
      </c>
      <c r="H19" s="468"/>
      <c r="I19" s="477"/>
      <c r="J19" s="477"/>
      <c r="K19" s="477"/>
      <c r="L19" s="477"/>
      <c r="M19" s="469" t="str">
        <f>IF(O19="","",DATEDIF(O19,$AB$1,"Y"))</f>
        <v/>
      </c>
      <c r="N19" s="469"/>
      <c r="O19" s="523"/>
      <c r="P19" s="523"/>
      <c r="Q19" s="523"/>
      <c r="R19" s="475"/>
      <c r="S19" s="475"/>
      <c r="T19" s="475"/>
      <c r="U19" s="475"/>
      <c r="V19" s="475"/>
      <c r="W19" s="471"/>
      <c r="X19" s="472"/>
      <c r="Y19" s="472"/>
      <c r="Z19" s="472"/>
      <c r="AA19" s="472"/>
      <c r="AB19" s="472"/>
      <c r="AC19" s="472"/>
      <c r="AD19" s="472"/>
      <c r="AE19" s="472"/>
      <c r="AF19" s="472"/>
      <c r="AG19" s="1"/>
      <c r="AI19" s="520"/>
      <c r="AJ19" s="154">
        <v>12</v>
      </c>
      <c r="AK19" s="486" t="s">
        <v>337</v>
      </c>
      <c r="AL19" s="487"/>
      <c r="AM19" s="487"/>
      <c r="AN19" s="488"/>
      <c r="AO19" s="517">
        <f>'計画書（２）'!BQ13</f>
        <v>0</v>
      </c>
      <c r="AP19" s="518"/>
      <c r="AQ19" s="518"/>
      <c r="AR19" s="394"/>
      <c r="AS19" s="517">
        <f>'計画書（２）'!BQ28</f>
        <v>0</v>
      </c>
      <c r="AT19" s="518"/>
      <c r="AU19" s="518"/>
      <c r="AV19" s="395"/>
      <c r="AW19" s="525"/>
      <c r="AX19" s="526"/>
      <c r="AY19" s="526"/>
      <c r="AZ19" s="4"/>
      <c r="BA19" s="485"/>
      <c r="BB19" s="403">
        <v>60</v>
      </c>
      <c r="BC19" s="486" t="s">
        <v>361</v>
      </c>
      <c r="BD19" s="487"/>
      <c r="BE19" s="487"/>
      <c r="BF19" s="488"/>
      <c r="BG19" s="521">
        <f>'計画書（３）'!AU28</f>
        <v>0</v>
      </c>
      <c r="BH19" s="522"/>
      <c r="BI19" s="522"/>
      <c r="BJ19" s="399"/>
      <c r="BK19" s="521">
        <f>'計画書（３）'!AY28</f>
        <v>0</v>
      </c>
      <c r="BL19" s="522"/>
      <c r="BM19" s="522"/>
      <c r="BN19" s="394"/>
      <c r="BO19" s="571"/>
      <c r="BP19" s="572"/>
      <c r="BQ19" s="572"/>
      <c r="BR19" s="3"/>
    </row>
    <row r="20" spans="1:70" ht="25.5" customHeight="1" x14ac:dyDescent="0.15">
      <c r="A20" s="476"/>
      <c r="B20" s="476"/>
      <c r="C20" s="476"/>
      <c r="D20" s="476"/>
      <c r="E20" s="470"/>
      <c r="F20" s="470"/>
      <c r="G20" s="473"/>
      <c r="H20" s="473"/>
      <c r="I20" s="478"/>
      <c r="J20" s="478"/>
      <c r="K20" s="478"/>
      <c r="L20" s="478"/>
      <c r="M20" s="470"/>
      <c r="N20" s="470"/>
      <c r="O20" s="476"/>
      <c r="P20" s="476"/>
      <c r="Q20" s="476"/>
      <c r="R20" s="476"/>
      <c r="S20" s="476"/>
      <c r="T20" s="476"/>
      <c r="U20" s="476"/>
      <c r="V20" s="476"/>
      <c r="W20" s="472"/>
      <c r="X20" s="472"/>
      <c r="Y20" s="472"/>
      <c r="Z20" s="472"/>
      <c r="AA20" s="472"/>
      <c r="AB20" s="472"/>
      <c r="AC20" s="472"/>
      <c r="AD20" s="472"/>
      <c r="AE20" s="472"/>
      <c r="AF20" s="472"/>
      <c r="AG20" s="1"/>
      <c r="AI20" s="520"/>
      <c r="AJ20" s="154">
        <v>13</v>
      </c>
      <c r="AK20" s="486" t="s">
        <v>338</v>
      </c>
      <c r="AL20" s="487"/>
      <c r="AM20" s="487"/>
      <c r="AN20" s="488"/>
      <c r="AO20" s="517">
        <f>'計画書（２）'!BQ17</f>
        <v>0</v>
      </c>
      <c r="AP20" s="518"/>
      <c r="AQ20" s="518"/>
      <c r="AR20" s="321"/>
      <c r="AS20" s="517">
        <f>'計画書（２）'!BQ32</f>
        <v>0</v>
      </c>
      <c r="AT20" s="518"/>
      <c r="AU20" s="518"/>
      <c r="AV20" s="322"/>
      <c r="AW20" s="525"/>
      <c r="AX20" s="526"/>
      <c r="AY20" s="526"/>
      <c r="AZ20" s="6"/>
      <c r="BA20" s="485"/>
      <c r="BB20" s="403">
        <v>61</v>
      </c>
      <c r="BC20" s="486" t="s">
        <v>362</v>
      </c>
      <c r="BD20" s="487"/>
      <c r="BE20" s="487"/>
      <c r="BF20" s="488"/>
      <c r="BG20" s="521">
        <f>'計画書（３）'!BE16+'計画書（３）'!BH16</f>
        <v>0</v>
      </c>
      <c r="BH20" s="522"/>
      <c r="BI20" s="522"/>
      <c r="BJ20" s="326"/>
      <c r="BK20" s="521">
        <f>SUM('計画書（３）'!BR16:BW16)</f>
        <v>0</v>
      </c>
      <c r="BL20" s="522"/>
      <c r="BM20" s="522"/>
      <c r="BN20" s="321"/>
      <c r="BO20" s="571"/>
      <c r="BP20" s="572"/>
      <c r="BQ20" s="572"/>
      <c r="BR20" s="5"/>
    </row>
    <row r="21" spans="1:70" ht="25.5" customHeight="1" x14ac:dyDescent="0.15">
      <c r="A21" s="475"/>
      <c r="B21" s="475"/>
      <c r="C21" s="475"/>
      <c r="D21" s="475"/>
      <c r="E21" s="469"/>
      <c r="F21" s="469"/>
      <c r="G21" s="471"/>
      <c r="H21" s="471"/>
      <c r="I21" s="477"/>
      <c r="J21" s="477"/>
      <c r="K21" s="477"/>
      <c r="L21" s="477"/>
      <c r="M21" s="469" t="str">
        <f t="shared" ref="M21" si="0">IF(O21="","",DATEDIF(O21,$AB$1,"Y"))</f>
        <v/>
      </c>
      <c r="N21" s="469"/>
      <c r="O21" s="523"/>
      <c r="P21" s="523"/>
      <c r="Q21" s="523"/>
      <c r="R21" s="475"/>
      <c r="S21" s="475"/>
      <c r="T21" s="475"/>
      <c r="U21" s="475"/>
      <c r="V21" s="475"/>
      <c r="W21" s="471"/>
      <c r="X21" s="472"/>
      <c r="Y21" s="472"/>
      <c r="Z21" s="472"/>
      <c r="AA21" s="472"/>
      <c r="AB21" s="472"/>
      <c r="AC21" s="472"/>
      <c r="AD21" s="472"/>
      <c r="AE21" s="472"/>
      <c r="AF21" s="472"/>
      <c r="AG21" s="1"/>
      <c r="AI21" s="520"/>
      <c r="AJ21" s="146">
        <v>14</v>
      </c>
      <c r="AK21" s="486" t="s">
        <v>69</v>
      </c>
      <c r="AL21" s="487"/>
      <c r="AM21" s="487"/>
      <c r="AN21" s="488"/>
      <c r="AO21" s="517">
        <f>'計画書（２）'!BQ18</f>
        <v>0</v>
      </c>
      <c r="AP21" s="518"/>
      <c r="AQ21" s="518"/>
      <c r="AR21" s="394"/>
      <c r="AS21" s="517">
        <f>'計画書（２）'!BQ33</f>
        <v>0</v>
      </c>
      <c r="AT21" s="518"/>
      <c r="AU21" s="518"/>
      <c r="AV21" s="395"/>
      <c r="AW21" s="525"/>
      <c r="AX21" s="526"/>
      <c r="AY21" s="526"/>
      <c r="AZ21" s="4"/>
      <c r="BA21" s="485"/>
      <c r="BB21" s="404">
        <v>62</v>
      </c>
      <c r="BC21" s="486" t="s">
        <v>363</v>
      </c>
      <c r="BD21" s="487"/>
      <c r="BE21" s="487"/>
      <c r="BF21" s="488"/>
      <c r="BG21" s="521">
        <f>'計画書（３）'!AU40</f>
        <v>0</v>
      </c>
      <c r="BH21" s="522"/>
      <c r="BI21" s="522"/>
      <c r="BJ21" s="399"/>
      <c r="BK21" s="521">
        <f>'計画書（３）'!AY40</f>
        <v>0</v>
      </c>
      <c r="BL21" s="522"/>
      <c r="BM21" s="522"/>
      <c r="BN21" s="394"/>
      <c r="BO21" s="571"/>
      <c r="BP21" s="572"/>
      <c r="BQ21" s="572"/>
      <c r="BR21" s="3"/>
    </row>
    <row r="22" spans="1:70" ht="25.5" customHeight="1" x14ac:dyDescent="0.15">
      <c r="A22" s="476"/>
      <c r="B22" s="476"/>
      <c r="C22" s="476"/>
      <c r="D22" s="476"/>
      <c r="E22" s="470"/>
      <c r="F22" s="470"/>
      <c r="G22" s="472"/>
      <c r="H22" s="472"/>
      <c r="I22" s="478"/>
      <c r="J22" s="478"/>
      <c r="K22" s="478"/>
      <c r="L22" s="478"/>
      <c r="M22" s="470"/>
      <c r="N22" s="470"/>
      <c r="O22" s="476"/>
      <c r="P22" s="476"/>
      <c r="Q22" s="476"/>
      <c r="R22" s="476"/>
      <c r="S22" s="476"/>
      <c r="T22" s="476"/>
      <c r="U22" s="476"/>
      <c r="V22" s="476"/>
      <c r="W22" s="472"/>
      <c r="X22" s="472"/>
      <c r="Y22" s="472"/>
      <c r="Z22" s="472"/>
      <c r="AA22" s="472"/>
      <c r="AB22" s="472"/>
      <c r="AC22" s="472"/>
      <c r="AD22" s="472"/>
      <c r="AE22" s="472"/>
      <c r="AF22" s="472"/>
      <c r="AG22" s="1"/>
      <c r="AI22" s="520"/>
      <c r="AJ22" s="514" t="s">
        <v>73</v>
      </c>
      <c r="AK22" s="515"/>
      <c r="AL22" s="515"/>
      <c r="AM22" s="515"/>
      <c r="AN22" s="516"/>
      <c r="AO22" s="517">
        <f>SUM(AO17:AQ21)</f>
        <v>0</v>
      </c>
      <c r="AP22" s="518"/>
      <c r="AQ22" s="518"/>
      <c r="AR22" s="321"/>
      <c r="AS22" s="517">
        <f>SUM(AS17:AU21)</f>
        <v>0</v>
      </c>
      <c r="AT22" s="518"/>
      <c r="AU22" s="518"/>
      <c r="AV22" s="322"/>
      <c r="AW22" s="517">
        <f>SUM(AW17:AY21)</f>
        <v>0</v>
      </c>
      <c r="AX22" s="518"/>
      <c r="AY22" s="518"/>
      <c r="AZ22" s="322"/>
      <c r="BA22" s="485"/>
      <c r="BB22" s="514" t="s">
        <v>74</v>
      </c>
      <c r="BC22" s="515"/>
      <c r="BD22" s="515"/>
      <c r="BE22" s="515"/>
      <c r="BF22" s="516"/>
      <c r="BG22" s="521">
        <f>SUM(BG9:BI21)</f>
        <v>0</v>
      </c>
      <c r="BH22" s="522"/>
      <c r="BI22" s="522"/>
      <c r="BJ22" s="326"/>
      <c r="BK22" s="521">
        <f>SUM(BK9:BM21)</f>
        <v>0</v>
      </c>
      <c r="BL22" s="522"/>
      <c r="BM22" s="522"/>
      <c r="BN22" s="321"/>
      <c r="BO22" s="521">
        <f>SUM(BO9:BQ21)</f>
        <v>0</v>
      </c>
      <c r="BP22" s="522"/>
      <c r="BQ22" s="522"/>
      <c r="BR22" s="321"/>
    </row>
    <row r="23" spans="1:70" ht="25.5" customHeight="1" thickBot="1" x14ac:dyDescent="0.2">
      <c r="A23" s="475"/>
      <c r="B23" s="475"/>
      <c r="C23" s="475"/>
      <c r="D23" s="475"/>
      <c r="E23" s="469"/>
      <c r="F23" s="469"/>
      <c r="G23" s="471"/>
      <c r="H23" s="471"/>
      <c r="I23" s="477"/>
      <c r="J23" s="477"/>
      <c r="K23" s="477"/>
      <c r="L23" s="477"/>
      <c r="M23" s="469" t="str">
        <f t="shared" ref="M23" si="1">IF(O23="","",DATEDIF(O23,$AB$1,"Y"))</f>
        <v/>
      </c>
      <c r="N23" s="469"/>
      <c r="O23" s="523"/>
      <c r="P23" s="523"/>
      <c r="Q23" s="523"/>
      <c r="R23" s="475"/>
      <c r="S23" s="475"/>
      <c r="T23" s="475"/>
      <c r="U23" s="475"/>
      <c r="V23" s="475"/>
      <c r="W23" s="471"/>
      <c r="X23" s="472"/>
      <c r="Y23" s="472"/>
      <c r="Z23" s="472"/>
      <c r="AA23" s="472"/>
      <c r="AB23" s="472"/>
      <c r="AC23" s="472"/>
      <c r="AD23" s="472"/>
      <c r="AE23" s="472"/>
      <c r="AF23" s="472"/>
      <c r="AG23" s="1"/>
      <c r="AI23" s="520"/>
      <c r="AJ23" s="155">
        <v>20</v>
      </c>
      <c r="AK23" s="511" t="s">
        <v>77</v>
      </c>
      <c r="AL23" s="512"/>
      <c r="AM23" s="512"/>
      <c r="AN23" s="513"/>
      <c r="AO23" s="508">
        <f>'計画書（２）'!AX58</f>
        <v>0</v>
      </c>
      <c r="AP23" s="509"/>
      <c r="AQ23" s="509"/>
      <c r="AR23" s="394"/>
      <c r="AS23" s="508">
        <f>'計画書（２）'!BB58</f>
        <v>0</v>
      </c>
      <c r="AT23" s="509"/>
      <c r="AU23" s="509"/>
      <c r="AV23" s="395"/>
      <c r="AW23" s="567"/>
      <c r="AX23" s="568"/>
      <c r="AY23" s="568"/>
      <c r="AZ23" s="4"/>
      <c r="BA23" s="485"/>
      <c r="BB23" s="405">
        <v>70</v>
      </c>
      <c r="BC23" s="486" t="s">
        <v>364</v>
      </c>
      <c r="BD23" s="487"/>
      <c r="BE23" s="487"/>
      <c r="BF23" s="488"/>
      <c r="BG23" s="521">
        <f>'計画書（３）'!AT65</f>
        <v>0</v>
      </c>
      <c r="BH23" s="522"/>
      <c r="BI23" s="522"/>
      <c r="BJ23" s="399"/>
      <c r="BK23" s="521">
        <f>'計画書（３）'!AX65</f>
        <v>0</v>
      </c>
      <c r="BL23" s="522"/>
      <c r="BM23" s="522"/>
      <c r="BN23" s="394"/>
      <c r="BO23" s="571"/>
      <c r="BP23" s="572"/>
      <c r="BQ23" s="572"/>
      <c r="BR23" s="3"/>
    </row>
    <row r="24" spans="1:70" ht="25.5" customHeight="1" thickBot="1" x14ac:dyDescent="0.2">
      <c r="A24" s="476"/>
      <c r="B24" s="476"/>
      <c r="C24" s="476"/>
      <c r="D24" s="476"/>
      <c r="E24" s="470"/>
      <c r="F24" s="470"/>
      <c r="G24" s="472"/>
      <c r="H24" s="472"/>
      <c r="I24" s="478"/>
      <c r="J24" s="478"/>
      <c r="K24" s="478"/>
      <c r="L24" s="478"/>
      <c r="M24" s="470"/>
      <c r="N24" s="470"/>
      <c r="O24" s="476"/>
      <c r="P24" s="476"/>
      <c r="Q24" s="476"/>
      <c r="R24" s="476"/>
      <c r="S24" s="476"/>
      <c r="T24" s="476"/>
      <c r="U24" s="476"/>
      <c r="V24" s="476"/>
      <c r="W24" s="472"/>
      <c r="X24" s="472"/>
      <c r="Y24" s="472"/>
      <c r="Z24" s="472"/>
      <c r="AA24" s="472"/>
      <c r="AB24" s="472"/>
      <c r="AC24" s="472"/>
      <c r="AD24" s="472"/>
      <c r="AE24" s="472"/>
      <c r="AF24" s="472"/>
      <c r="AG24" s="1"/>
      <c r="AI24" s="520"/>
      <c r="AJ24" s="491" t="s">
        <v>78</v>
      </c>
      <c r="AK24" s="492"/>
      <c r="AL24" s="492"/>
      <c r="AM24" s="492"/>
      <c r="AN24" s="493"/>
      <c r="AO24" s="496">
        <f>AO16+AO23+AO22</f>
        <v>0</v>
      </c>
      <c r="AP24" s="497"/>
      <c r="AQ24" s="497"/>
      <c r="AR24" s="323"/>
      <c r="AS24" s="496">
        <f>AS16+AS23+AS22</f>
        <v>0</v>
      </c>
      <c r="AT24" s="497"/>
      <c r="AU24" s="497"/>
      <c r="AV24" s="324"/>
      <c r="AW24" s="496">
        <f>AW16+AW23+AW22</f>
        <v>0</v>
      </c>
      <c r="AX24" s="497"/>
      <c r="AY24" s="497"/>
      <c r="AZ24" s="325"/>
      <c r="BA24" s="485"/>
      <c r="BB24" s="404">
        <v>80</v>
      </c>
      <c r="BC24" s="486" t="s">
        <v>365</v>
      </c>
      <c r="BD24" s="487"/>
      <c r="BE24" s="487"/>
      <c r="BF24" s="488"/>
      <c r="BG24" s="521">
        <f>+'計画書（３）'!BA16</f>
        <v>0</v>
      </c>
      <c r="BH24" s="522"/>
      <c r="BI24" s="522"/>
      <c r="BJ24" s="326"/>
      <c r="BK24" s="521">
        <f>'計画書（３）'!BN16</f>
        <v>0</v>
      </c>
      <c r="BL24" s="522"/>
      <c r="BM24" s="522"/>
      <c r="BN24" s="321"/>
      <c r="BO24" s="571"/>
      <c r="BP24" s="572"/>
      <c r="BQ24" s="572"/>
      <c r="BR24" s="5"/>
    </row>
    <row r="25" spans="1:70" ht="25.5" customHeight="1" thickBot="1" x14ac:dyDescent="0.2">
      <c r="A25" s="475"/>
      <c r="B25" s="475"/>
      <c r="C25" s="475"/>
      <c r="D25" s="475"/>
      <c r="E25" s="469"/>
      <c r="F25" s="469"/>
      <c r="G25" s="471"/>
      <c r="H25" s="471"/>
      <c r="I25" s="477"/>
      <c r="J25" s="477"/>
      <c r="K25" s="477"/>
      <c r="L25" s="477"/>
      <c r="M25" s="469" t="str">
        <f t="shared" ref="M25" si="2">IF(O25="","",DATEDIF(O25,$AB$1,"Y"))</f>
        <v/>
      </c>
      <c r="N25" s="469"/>
      <c r="O25" s="523"/>
      <c r="P25" s="523"/>
      <c r="Q25" s="523"/>
      <c r="R25" s="475"/>
      <c r="S25" s="475"/>
      <c r="T25" s="475"/>
      <c r="U25" s="475"/>
      <c r="V25" s="475"/>
      <c r="W25" s="471"/>
      <c r="X25" s="472"/>
      <c r="Y25" s="472"/>
      <c r="Z25" s="472"/>
      <c r="AA25" s="472"/>
      <c r="AB25" s="472"/>
      <c r="AC25" s="472"/>
      <c r="AD25" s="472"/>
      <c r="AE25" s="472"/>
      <c r="AF25" s="472"/>
      <c r="AG25" s="1"/>
      <c r="AI25" s="520"/>
      <c r="AJ25" s="155">
        <v>21</v>
      </c>
      <c r="AK25" s="502" t="s">
        <v>341</v>
      </c>
      <c r="AL25" s="503"/>
      <c r="AM25" s="503"/>
      <c r="AN25" s="504"/>
      <c r="AO25" s="494">
        <f>'計画書（２）'!BQ44</f>
        <v>0</v>
      </c>
      <c r="AP25" s="495"/>
      <c r="AQ25" s="495"/>
      <c r="AR25" s="394"/>
      <c r="AS25" s="494">
        <f>'計画書（２）'!BT44</f>
        <v>0</v>
      </c>
      <c r="AT25" s="495"/>
      <c r="AU25" s="495"/>
      <c r="AV25" s="396"/>
      <c r="AW25" s="565"/>
      <c r="AX25" s="566"/>
      <c r="AY25" s="566"/>
      <c r="AZ25" s="4"/>
      <c r="BA25" s="485"/>
      <c r="BB25" s="563">
        <v>81</v>
      </c>
      <c r="BC25" s="486" t="s">
        <v>79</v>
      </c>
      <c r="BD25" s="487"/>
      <c r="BE25" s="487"/>
      <c r="BF25" s="488"/>
      <c r="BG25" s="521">
        <f>'計画書（３）'!BM22</f>
        <v>0</v>
      </c>
      <c r="BH25" s="522"/>
      <c r="BI25" s="522"/>
      <c r="BJ25" s="399"/>
      <c r="BK25" s="521">
        <f>'計画書（３）'!BQ22</f>
        <v>0</v>
      </c>
      <c r="BL25" s="522"/>
      <c r="BM25" s="522"/>
      <c r="BN25" s="394"/>
      <c r="BO25" s="571"/>
      <c r="BP25" s="572"/>
      <c r="BQ25" s="572"/>
      <c r="BR25" s="3"/>
    </row>
    <row r="26" spans="1:70" ht="25.5" customHeight="1" thickBot="1" x14ac:dyDescent="0.2">
      <c r="A26" s="476"/>
      <c r="B26" s="476"/>
      <c r="C26" s="476"/>
      <c r="D26" s="476"/>
      <c r="E26" s="470"/>
      <c r="F26" s="470"/>
      <c r="G26" s="472"/>
      <c r="H26" s="472"/>
      <c r="I26" s="478"/>
      <c r="J26" s="478"/>
      <c r="K26" s="478"/>
      <c r="L26" s="478"/>
      <c r="M26" s="470"/>
      <c r="N26" s="470"/>
      <c r="O26" s="476"/>
      <c r="P26" s="476"/>
      <c r="Q26" s="476"/>
      <c r="R26" s="476"/>
      <c r="S26" s="476"/>
      <c r="T26" s="476"/>
      <c r="U26" s="476"/>
      <c r="V26" s="476"/>
      <c r="W26" s="472"/>
      <c r="X26" s="472"/>
      <c r="Y26" s="472"/>
      <c r="Z26" s="472"/>
      <c r="AA26" s="472"/>
      <c r="AB26" s="472"/>
      <c r="AC26" s="472"/>
      <c r="AD26" s="472"/>
      <c r="AE26" s="472"/>
      <c r="AF26" s="472"/>
      <c r="AG26" s="1"/>
      <c r="AI26" s="520"/>
      <c r="AJ26" s="491" t="s">
        <v>84</v>
      </c>
      <c r="AK26" s="492"/>
      <c r="AL26" s="492"/>
      <c r="AM26" s="492"/>
      <c r="AN26" s="493"/>
      <c r="AO26" s="496">
        <f>SUM(AO24:AQ25)</f>
        <v>0</v>
      </c>
      <c r="AP26" s="497"/>
      <c r="AQ26" s="497"/>
      <c r="AR26" s="323"/>
      <c r="AS26" s="496">
        <f>SUM(AS24:AU25)</f>
        <v>0</v>
      </c>
      <c r="AT26" s="497"/>
      <c r="AU26" s="497"/>
      <c r="AV26" s="324"/>
      <c r="AW26" s="496">
        <f>SUM(AW24:AY25)</f>
        <v>0</v>
      </c>
      <c r="AX26" s="497"/>
      <c r="AY26" s="497"/>
      <c r="AZ26" s="325"/>
      <c r="BA26" s="485"/>
      <c r="BB26" s="564"/>
      <c r="BC26" s="486" t="s">
        <v>85</v>
      </c>
      <c r="BD26" s="487"/>
      <c r="BE26" s="487"/>
      <c r="BF26" s="488"/>
      <c r="BG26" s="521">
        <f>'計画書（３）'!BM28+'計画書（３）'!BM29+'計画書（３）'!BM30</f>
        <v>0</v>
      </c>
      <c r="BH26" s="522"/>
      <c r="BI26" s="522"/>
      <c r="BJ26" s="326"/>
      <c r="BK26" s="521">
        <f>SUM('計画書（３）'!BQ28:BS30)</f>
        <v>0</v>
      </c>
      <c r="BL26" s="522"/>
      <c r="BM26" s="522"/>
      <c r="BN26" s="321"/>
      <c r="BO26" s="571"/>
      <c r="BP26" s="572"/>
      <c r="BQ26" s="572"/>
      <c r="BR26" s="5"/>
    </row>
    <row r="27" spans="1:70" ht="25.5" customHeight="1" x14ac:dyDescent="0.15">
      <c r="A27" s="475"/>
      <c r="B27" s="475"/>
      <c r="C27" s="475"/>
      <c r="D27" s="475"/>
      <c r="E27" s="469"/>
      <c r="F27" s="469"/>
      <c r="G27" s="471"/>
      <c r="H27" s="471"/>
      <c r="I27" s="477"/>
      <c r="J27" s="477"/>
      <c r="K27" s="477"/>
      <c r="L27" s="477"/>
      <c r="M27" s="469" t="str">
        <f t="shared" ref="M27" si="3">IF(O27="","",DATEDIF(O27,$AB$1,"Y"))</f>
        <v/>
      </c>
      <c r="N27" s="469"/>
      <c r="O27" s="523"/>
      <c r="P27" s="523"/>
      <c r="Q27" s="523"/>
      <c r="R27" s="475"/>
      <c r="S27" s="475"/>
      <c r="T27" s="475"/>
      <c r="U27" s="475"/>
      <c r="V27" s="475"/>
      <c r="W27" s="471"/>
      <c r="X27" s="472"/>
      <c r="Y27" s="472"/>
      <c r="Z27" s="472"/>
      <c r="AA27" s="472"/>
      <c r="AB27" s="472"/>
      <c r="AC27" s="472"/>
      <c r="AD27" s="472"/>
      <c r="AE27" s="472"/>
      <c r="AF27" s="472"/>
      <c r="AG27" s="1"/>
      <c r="AI27" s="520"/>
      <c r="AJ27" s="154">
        <v>22</v>
      </c>
      <c r="AK27" s="498" t="s">
        <v>342</v>
      </c>
      <c r="AL27" s="479"/>
      <c r="AM27" s="479"/>
      <c r="AN27" s="499"/>
      <c r="AO27" s="489">
        <f>+'計画書（２）'!BQ51</f>
        <v>0</v>
      </c>
      <c r="AP27" s="490"/>
      <c r="AQ27" s="490"/>
      <c r="AR27" s="397"/>
      <c r="AS27" s="489">
        <f>'計画書（２）'!BT51</f>
        <v>0</v>
      </c>
      <c r="AT27" s="490"/>
      <c r="AU27" s="490"/>
      <c r="AV27" s="398"/>
      <c r="AW27" s="569"/>
      <c r="AX27" s="570"/>
      <c r="AY27" s="570"/>
      <c r="AZ27" s="10"/>
      <c r="BA27" s="485"/>
      <c r="BB27" s="405">
        <v>82</v>
      </c>
      <c r="BC27" s="486" t="s">
        <v>367</v>
      </c>
      <c r="BD27" s="487"/>
      <c r="BE27" s="487"/>
      <c r="BF27" s="488"/>
      <c r="BG27" s="521">
        <f>'計画書（３）'!BN43</f>
        <v>0</v>
      </c>
      <c r="BH27" s="522"/>
      <c r="BI27" s="522"/>
      <c r="BJ27" s="400"/>
      <c r="BK27" s="521">
        <f>'計画書（３）'!BR43</f>
        <v>0</v>
      </c>
      <c r="BL27" s="522"/>
      <c r="BM27" s="522"/>
      <c r="BN27" s="397"/>
      <c r="BO27" s="571"/>
      <c r="BP27" s="572"/>
      <c r="BQ27" s="572"/>
      <c r="BR27" s="8"/>
    </row>
    <row r="28" spans="1:70" ht="25.5" customHeight="1" thickBot="1" x14ac:dyDescent="0.2">
      <c r="A28" s="476"/>
      <c r="B28" s="476"/>
      <c r="C28" s="476"/>
      <c r="D28" s="476"/>
      <c r="E28" s="470"/>
      <c r="F28" s="470"/>
      <c r="G28" s="472"/>
      <c r="H28" s="472"/>
      <c r="I28" s="478"/>
      <c r="J28" s="478"/>
      <c r="K28" s="478"/>
      <c r="L28" s="478"/>
      <c r="M28" s="470"/>
      <c r="N28" s="470"/>
      <c r="O28" s="476"/>
      <c r="P28" s="476"/>
      <c r="Q28" s="476"/>
      <c r="R28" s="476"/>
      <c r="S28" s="476"/>
      <c r="T28" s="476"/>
      <c r="U28" s="476"/>
      <c r="V28" s="476"/>
      <c r="W28" s="472"/>
      <c r="X28" s="472"/>
      <c r="Y28" s="472"/>
      <c r="Z28" s="472"/>
      <c r="AA28" s="472"/>
      <c r="AB28" s="472"/>
      <c r="AC28" s="472"/>
      <c r="AD28" s="472"/>
      <c r="AE28" s="472"/>
      <c r="AF28" s="472"/>
      <c r="AG28" s="1"/>
      <c r="AI28" s="520"/>
      <c r="AJ28" s="158">
        <v>23</v>
      </c>
      <c r="AK28" s="502" t="s">
        <v>343</v>
      </c>
      <c r="AL28" s="503"/>
      <c r="AM28" s="503"/>
      <c r="AN28" s="504"/>
      <c r="AO28" s="508">
        <f>'計画書（２）'!BQ58</f>
        <v>0</v>
      </c>
      <c r="AP28" s="509"/>
      <c r="AQ28" s="509"/>
      <c r="AR28" s="394"/>
      <c r="AS28" s="508">
        <f>'計画書（２）'!BT58</f>
        <v>0</v>
      </c>
      <c r="AT28" s="509"/>
      <c r="AU28" s="509"/>
      <c r="AV28" s="396"/>
      <c r="AW28" s="567"/>
      <c r="AX28" s="568"/>
      <c r="AY28" s="568"/>
      <c r="AZ28" s="4"/>
      <c r="BA28" s="485"/>
      <c r="BB28" s="404">
        <v>83</v>
      </c>
      <c r="BC28" s="511" t="s">
        <v>368</v>
      </c>
      <c r="BD28" s="512"/>
      <c r="BE28" s="512"/>
      <c r="BF28" s="513"/>
      <c r="BG28" s="577">
        <f>'計画書（３）'!BN55</f>
        <v>0</v>
      </c>
      <c r="BH28" s="578"/>
      <c r="BI28" s="578"/>
      <c r="BJ28" s="401"/>
      <c r="BK28" s="577">
        <f>'計画書（３）'!BR55</f>
        <v>0</v>
      </c>
      <c r="BL28" s="578"/>
      <c r="BM28" s="578"/>
      <c r="BN28" s="402"/>
      <c r="BO28" s="579"/>
      <c r="BP28" s="580"/>
      <c r="BQ28" s="580"/>
      <c r="BR28" s="159"/>
    </row>
    <row r="29" spans="1:70" ht="25.5" customHeight="1" thickBot="1" x14ac:dyDescent="0.2">
      <c r="A29" s="475"/>
      <c r="B29" s="475"/>
      <c r="C29" s="475"/>
      <c r="D29" s="475"/>
      <c r="E29" s="469"/>
      <c r="F29" s="469"/>
      <c r="G29" s="471"/>
      <c r="H29" s="471"/>
      <c r="I29" s="477"/>
      <c r="J29" s="477"/>
      <c r="K29" s="477"/>
      <c r="L29" s="477"/>
      <c r="M29" s="469" t="str">
        <f>IF(O29="","",DATEDIF(O29,$AB$1,"Y"))</f>
        <v/>
      </c>
      <c r="N29" s="469"/>
      <c r="O29" s="523"/>
      <c r="P29" s="523"/>
      <c r="Q29" s="523"/>
      <c r="R29" s="475"/>
      <c r="S29" s="475"/>
      <c r="T29" s="475"/>
      <c r="U29" s="475"/>
      <c r="V29" s="475"/>
      <c r="W29" s="471"/>
      <c r="X29" s="472"/>
      <c r="Y29" s="472"/>
      <c r="Z29" s="472"/>
      <c r="AA29" s="472"/>
      <c r="AB29" s="472"/>
      <c r="AC29" s="472"/>
      <c r="AD29" s="472"/>
      <c r="AE29" s="472"/>
      <c r="AF29" s="472"/>
      <c r="AG29" s="160"/>
      <c r="AI29" s="520"/>
      <c r="AJ29" s="505" t="s">
        <v>432</v>
      </c>
      <c r="AK29" s="506"/>
      <c r="AL29" s="506"/>
      <c r="AM29" s="506"/>
      <c r="AN29" s="507"/>
      <c r="AO29" s="496">
        <f>SUM(AO26:AQ28)</f>
        <v>0</v>
      </c>
      <c r="AP29" s="497"/>
      <c r="AQ29" s="497"/>
      <c r="AR29" s="323"/>
      <c r="AS29" s="496">
        <f>SUM(AS26:AU28)</f>
        <v>0</v>
      </c>
      <c r="AT29" s="497"/>
      <c r="AU29" s="497"/>
      <c r="AV29" s="324"/>
      <c r="AW29" s="496">
        <f>SUM(AW26:AY28)</f>
        <v>0</v>
      </c>
      <c r="AX29" s="497"/>
      <c r="AY29" s="497"/>
      <c r="AZ29" s="325"/>
      <c r="BA29" s="485"/>
      <c r="BB29" s="505" t="s">
        <v>88</v>
      </c>
      <c r="BC29" s="506"/>
      <c r="BD29" s="506"/>
      <c r="BE29" s="506"/>
      <c r="BF29" s="507"/>
      <c r="BG29" s="575">
        <f>SUM(BG22:BI28)</f>
        <v>0</v>
      </c>
      <c r="BH29" s="576"/>
      <c r="BI29" s="576"/>
      <c r="BJ29" s="327"/>
      <c r="BK29" s="575">
        <f>SUM(BK22:BM28)</f>
        <v>0</v>
      </c>
      <c r="BL29" s="576"/>
      <c r="BM29" s="576"/>
      <c r="BN29" s="324"/>
      <c r="BO29" s="575">
        <f>SUM(BO22:BQ28)</f>
        <v>0</v>
      </c>
      <c r="BP29" s="576"/>
      <c r="BQ29" s="576"/>
      <c r="BR29" s="325"/>
    </row>
    <row r="30" spans="1:70" ht="25.5" customHeight="1" x14ac:dyDescent="0.15">
      <c r="A30" s="476"/>
      <c r="B30" s="476"/>
      <c r="C30" s="476"/>
      <c r="D30" s="476"/>
      <c r="E30" s="470"/>
      <c r="F30" s="470"/>
      <c r="G30" s="472"/>
      <c r="H30" s="472"/>
      <c r="I30" s="478"/>
      <c r="J30" s="478"/>
      <c r="K30" s="478"/>
      <c r="L30" s="478"/>
      <c r="M30" s="470"/>
      <c r="N30" s="470"/>
      <c r="O30" s="476"/>
      <c r="P30" s="476"/>
      <c r="Q30" s="476"/>
      <c r="R30" s="476"/>
      <c r="S30" s="476"/>
      <c r="T30" s="476"/>
      <c r="U30" s="476"/>
      <c r="V30" s="476"/>
      <c r="W30" s="472"/>
      <c r="X30" s="472"/>
      <c r="Y30" s="472"/>
      <c r="Z30" s="472"/>
      <c r="AA30" s="472"/>
      <c r="AB30" s="472"/>
      <c r="AC30" s="472"/>
      <c r="AD30" s="472"/>
      <c r="AE30" s="472"/>
      <c r="AF30" s="472"/>
      <c r="AG30" s="160"/>
      <c r="AI30" s="520"/>
      <c r="AJ30" s="161"/>
      <c r="AK30" s="140"/>
      <c r="AL30" s="140"/>
      <c r="AM30" s="140"/>
      <c r="AN30" s="162"/>
      <c r="AO30" s="500"/>
      <c r="AP30" s="501"/>
      <c r="AQ30" s="501"/>
      <c r="AR30" s="8"/>
      <c r="AS30" s="500"/>
      <c r="AT30" s="501"/>
      <c r="AU30" s="501"/>
      <c r="AV30" s="10"/>
      <c r="AW30" s="573"/>
      <c r="AX30" s="574"/>
      <c r="AY30" s="574"/>
      <c r="AZ30" s="10"/>
      <c r="BA30" s="485"/>
      <c r="BB30" s="161"/>
      <c r="BC30" s="140"/>
      <c r="BD30" s="140"/>
      <c r="BE30" s="140"/>
      <c r="BF30" s="162"/>
      <c r="BG30" s="500">
        <f>AO29-BG29</f>
        <v>0</v>
      </c>
      <c r="BH30" s="501"/>
      <c r="BI30" s="501"/>
      <c r="BJ30" s="162"/>
      <c r="BK30" s="500">
        <f>AS29-BK29</f>
        <v>0</v>
      </c>
      <c r="BL30" s="501"/>
      <c r="BM30" s="501"/>
      <c r="BN30" s="10"/>
      <c r="BO30" s="500"/>
      <c r="BP30" s="501"/>
      <c r="BQ30" s="501"/>
      <c r="BR30" s="10"/>
    </row>
    <row r="31" spans="1:70" ht="25.5" customHeight="1" x14ac:dyDescent="0.15">
      <c r="A31" s="163"/>
      <c r="B31" s="164" t="s">
        <v>70</v>
      </c>
      <c r="C31" s="164"/>
      <c r="D31" s="164" t="s">
        <v>71</v>
      </c>
      <c r="E31" s="164"/>
      <c r="F31" s="164"/>
      <c r="G31" s="164"/>
      <c r="H31" s="164"/>
      <c r="I31" s="164"/>
      <c r="J31" s="164"/>
      <c r="K31" s="164"/>
      <c r="L31" s="164"/>
      <c r="M31" s="164"/>
      <c r="N31" s="164"/>
      <c r="O31" s="164"/>
      <c r="P31" s="164"/>
      <c r="Q31" s="164"/>
      <c r="R31" s="164"/>
      <c r="S31" s="164" t="s">
        <v>72</v>
      </c>
      <c r="T31" s="164"/>
      <c r="U31" s="165"/>
      <c r="V31" s="164" t="s">
        <v>75</v>
      </c>
      <c r="W31" s="165"/>
      <c r="X31" s="165"/>
      <c r="Y31" s="164" t="s">
        <v>76</v>
      </c>
      <c r="Z31" s="166"/>
      <c r="AA31" s="166"/>
      <c r="AB31" s="166"/>
      <c r="AC31" s="166"/>
      <c r="AD31" s="166"/>
      <c r="AE31" s="166"/>
      <c r="AF31" s="167"/>
      <c r="AG31" s="168"/>
      <c r="AI31" s="169"/>
      <c r="AJ31" s="1"/>
      <c r="AK31" s="409" t="s">
        <v>89</v>
      </c>
      <c r="AL31" s="20" t="s">
        <v>90</v>
      </c>
      <c r="AN31" s="1"/>
      <c r="AO31" s="1"/>
      <c r="AP31" s="1"/>
      <c r="AQ31" s="1"/>
      <c r="AR31" s="1"/>
      <c r="AS31" s="1"/>
      <c r="AT31" s="1"/>
      <c r="AU31" s="1"/>
      <c r="AV31" s="1"/>
      <c r="AW31" s="409" t="s">
        <v>91</v>
      </c>
      <c r="AX31" s="20" t="s">
        <v>92</v>
      </c>
      <c r="AY31" s="169"/>
      <c r="BB31" s="1"/>
      <c r="BC31" s="1"/>
      <c r="BD31" s="1"/>
      <c r="BE31" s="1"/>
      <c r="BF31" s="1"/>
      <c r="BG31" s="1"/>
      <c r="BH31" s="1"/>
      <c r="BI31" s="1"/>
      <c r="BJ31" s="1"/>
      <c r="BK31" s="1"/>
      <c r="BL31" s="1"/>
      <c r="BM31" s="1"/>
      <c r="BN31" s="1"/>
    </row>
    <row r="32" spans="1:70" ht="21" customHeight="1" thickBot="1" x14ac:dyDescent="0.2">
      <c r="A32" s="22">
        <v>2</v>
      </c>
      <c r="B32" s="22" t="s">
        <v>706</v>
      </c>
      <c r="C32" s="22"/>
      <c r="D32" s="145"/>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row>
    <row r="33" spans="1:71" ht="17.25" customHeight="1" thickBot="1" x14ac:dyDescent="0.2">
      <c r="A33" s="540" t="s">
        <v>80</v>
      </c>
      <c r="B33" s="543" t="s">
        <v>81</v>
      </c>
      <c r="C33" s="550" t="s">
        <v>82</v>
      </c>
      <c r="D33" s="551"/>
      <c r="E33" s="551"/>
      <c r="F33" s="551"/>
      <c r="G33" s="551"/>
      <c r="H33" s="551"/>
      <c r="I33" s="551"/>
      <c r="J33" s="551"/>
      <c r="K33" s="551"/>
      <c r="L33" s="551"/>
      <c r="M33" s="551"/>
      <c r="N33" s="551"/>
      <c r="O33" s="551"/>
      <c r="P33" s="551"/>
      <c r="Q33" s="552"/>
      <c r="R33" s="548" t="s">
        <v>87</v>
      </c>
      <c r="S33" s="591"/>
      <c r="T33" s="591"/>
      <c r="U33" s="591"/>
      <c r="V33" s="591"/>
      <c r="W33" s="591"/>
      <c r="X33" s="591"/>
      <c r="Y33" s="591"/>
      <c r="Z33" s="591"/>
      <c r="AA33" s="591"/>
      <c r="AB33" s="591"/>
      <c r="AC33" s="549"/>
      <c r="AD33" s="582" t="s">
        <v>710</v>
      </c>
      <c r="AE33" s="583"/>
      <c r="AF33" s="584"/>
      <c r="AJ33" s="170" t="s">
        <v>678</v>
      </c>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8"/>
      <c r="BM33" s="49"/>
      <c r="BN33" s="49"/>
      <c r="BO33" s="48"/>
      <c r="BP33" s="48"/>
      <c r="BQ33" s="48"/>
      <c r="BR33" s="47"/>
    </row>
    <row r="34" spans="1:71" ht="9" customHeight="1" x14ac:dyDescent="0.15">
      <c r="A34" s="541"/>
      <c r="B34" s="544"/>
      <c r="C34" s="511" t="s">
        <v>673</v>
      </c>
      <c r="D34" s="512"/>
      <c r="E34" s="513"/>
      <c r="F34" s="511" t="s">
        <v>86</v>
      </c>
      <c r="G34" s="512"/>
      <c r="H34" s="512"/>
      <c r="I34" s="156"/>
      <c r="J34" s="156"/>
      <c r="K34" s="156"/>
      <c r="L34" s="511" t="s">
        <v>707</v>
      </c>
      <c r="M34" s="512"/>
      <c r="N34" s="513"/>
      <c r="O34" s="511" t="s">
        <v>708</v>
      </c>
      <c r="P34" s="512"/>
      <c r="Q34" s="513"/>
      <c r="R34" s="511" t="s">
        <v>709</v>
      </c>
      <c r="S34" s="512"/>
      <c r="T34" s="512"/>
      <c r="U34" s="144"/>
      <c r="V34" s="156"/>
      <c r="W34" s="156"/>
      <c r="X34" s="511" t="s">
        <v>707</v>
      </c>
      <c r="Y34" s="512"/>
      <c r="Z34" s="513"/>
      <c r="AA34" s="511" t="s">
        <v>711</v>
      </c>
      <c r="AB34" s="512"/>
      <c r="AC34" s="513"/>
      <c r="AD34" s="585"/>
      <c r="AE34" s="586"/>
      <c r="AF34" s="587"/>
      <c r="AK34" s="453"/>
      <c r="AL34" s="454"/>
      <c r="AM34" s="454"/>
      <c r="AN34" s="454"/>
      <c r="AO34" s="454"/>
      <c r="AP34" s="454"/>
      <c r="AQ34" s="454"/>
      <c r="AR34" s="454"/>
      <c r="AS34" s="454"/>
      <c r="AT34" s="454"/>
      <c r="AU34" s="454"/>
      <c r="AV34" s="454"/>
      <c r="AW34" s="454"/>
      <c r="AX34" s="454"/>
      <c r="AY34" s="454"/>
      <c r="AZ34" s="454"/>
      <c r="BA34" s="454"/>
      <c r="BB34" s="454"/>
      <c r="BC34" s="454"/>
      <c r="BD34" s="454"/>
      <c r="BE34" s="454"/>
      <c r="BF34" s="454"/>
      <c r="BG34" s="454"/>
      <c r="BH34" s="454"/>
      <c r="BI34" s="454"/>
      <c r="BJ34" s="454"/>
      <c r="BK34" s="454"/>
      <c r="BL34" s="454"/>
      <c r="BM34" s="454"/>
      <c r="BN34" s="454"/>
      <c r="BO34" s="454"/>
      <c r="BP34" s="454"/>
      <c r="BQ34" s="454"/>
      <c r="BR34" s="455"/>
    </row>
    <row r="35" spans="1:71" ht="20.25" customHeight="1" x14ac:dyDescent="0.15">
      <c r="A35" s="541"/>
      <c r="B35" s="544"/>
      <c r="C35" s="498"/>
      <c r="D35" s="479"/>
      <c r="E35" s="499"/>
      <c r="F35" s="498"/>
      <c r="G35" s="479"/>
      <c r="H35" s="479"/>
      <c r="I35" s="537" t="s">
        <v>674</v>
      </c>
      <c r="J35" s="538"/>
      <c r="K35" s="539"/>
      <c r="L35" s="498"/>
      <c r="M35" s="479"/>
      <c r="N35" s="499"/>
      <c r="O35" s="498"/>
      <c r="P35" s="479"/>
      <c r="Q35" s="499"/>
      <c r="R35" s="498"/>
      <c r="S35" s="479"/>
      <c r="T35" s="499"/>
      <c r="U35" s="537" t="s">
        <v>674</v>
      </c>
      <c r="V35" s="538"/>
      <c r="W35" s="539"/>
      <c r="X35" s="498"/>
      <c r="Y35" s="479"/>
      <c r="Z35" s="499"/>
      <c r="AA35" s="498"/>
      <c r="AB35" s="479"/>
      <c r="AC35" s="499"/>
      <c r="AD35" s="588"/>
      <c r="AE35" s="589"/>
      <c r="AF35" s="590"/>
      <c r="AK35" s="456"/>
      <c r="AL35" s="457"/>
      <c r="AM35" s="457"/>
      <c r="AN35" s="457"/>
      <c r="AO35" s="457"/>
      <c r="AP35" s="457"/>
      <c r="AQ35" s="457"/>
      <c r="AR35" s="457"/>
      <c r="AS35" s="457"/>
      <c r="AT35" s="457"/>
      <c r="AU35" s="457"/>
      <c r="AV35" s="457"/>
      <c r="AW35" s="457"/>
      <c r="AX35" s="457"/>
      <c r="AY35" s="457"/>
      <c r="AZ35" s="457"/>
      <c r="BA35" s="457"/>
      <c r="BB35" s="457"/>
      <c r="BC35" s="457"/>
      <c r="BD35" s="457"/>
      <c r="BE35" s="457"/>
      <c r="BF35" s="457"/>
      <c r="BG35" s="457"/>
      <c r="BH35" s="457"/>
      <c r="BI35" s="457"/>
      <c r="BJ35" s="457"/>
      <c r="BK35" s="457"/>
      <c r="BL35" s="457"/>
      <c r="BM35" s="457"/>
      <c r="BN35" s="457"/>
      <c r="BO35" s="457"/>
      <c r="BP35" s="457"/>
      <c r="BQ35" s="457"/>
      <c r="BR35" s="458"/>
    </row>
    <row r="36" spans="1:71" ht="32.25" customHeight="1" thickBot="1" x14ac:dyDescent="0.2">
      <c r="A36" s="541"/>
      <c r="B36" s="544"/>
      <c r="C36" s="462"/>
      <c r="D36" s="463"/>
      <c r="E36" s="464"/>
      <c r="F36" s="462"/>
      <c r="G36" s="463"/>
      <c r="H36" s="464"/>
      <c r="I36" s="462"/>
      <c r="J36" s="463"/>
      <c r="K36" s="464"/>
      <c r="L36" s="462"/>
      <c r="M36" s="463"/>
      <c r="N36" s="464"/>
      <c r="O36" s="465">
        <f>+C36+F36+L36</f>
        <v>0</v>
      </c>
      <c r="P36" s="466"/>
      <c r="Q36" s="467"/>
      <c r="R36" s="462"/>
      <c r="S36" s="463"/>
      <c r="T36" s="464"/>
      <c r="U36" s="462"/>
      <c r="V36" s="463"/>
      <c r="W36" s="464"/>
      <c r="X36" s="462"/>
      <c r="Y36" s="463"/>
      <c r="Z36" s="464"/>
      <c r="AA36" s="465">
        <f>+R36+X36</f>
        <v>0</v>
      </c>
      <c r="AB36" s="466"/>
      <c r="AC36" s="467"/>
      <c r="AD36" s="462"/>
      <c r="AE36" s="463"/>
      <c r="AF36" s="581"/>
      <c r="AK36" s="459"/>
      <c r="AL36" s="460"/>
      <c r="AM36" s="460"/>
      <c r="AN36" s="460"/>
      <c r="AO36" s="460"/>
      <c r="AP36" s="460"/>
      <c r="AQ36" s="460"/>
      <c r="AR36" s="460"/>
      <c r="AS36" s="460"/>
      <c r="AT36" s="460"/>
      <c r="AU36" s="460"/>
      <c r="AV36" s="460"/>
      <c r="AW36" s="460"/>
      <c r="AX36" s="460"/>
      <c r="AY36" s="460"/>
      <c r="AZ36" s="460"/>
      <c r="BA36" s="460"/>
      <c r="BB36" s="460"/>
      <c r="BC36" s="460"/>
      <c r="BD36" s="460"/>
      <c r="BE36" s="460"/>
      <c r="BF36" s="460"/>
      <c r="BG36" s="460"/>
      <c r="BH36" s="460"/>
      <c r="BI36" s="460"/>
      <c r="BJ36" s="460"/>
      <c r="BK36" s="460"/>
      <c r="BL36" s="460"/>
      <c r="BM36" s="460"/>
      <c r="BN36" s="460"/>
      <c r="BO36" s="460"/>
      <c r="BP36" s="460"/>
      <c r="BQ36" s="460"/>
      <c r="BR36" s="461"/>
    </row>
    <row r="37" spans="1:71" ht="17.25" customHeight="1" thickBot="1" x14ac:dyDescent="0.2">
      <c r="A37" s="541"/>
      <c r="B37" s="544"/>
      <c r="C37" s="546" t="s">
        <v>705</v>
      </c>
      <c r="D37" s="547"/>
      <c r="E37" s="548"/>
      <c r="F37" s="549" t="s">
        <v>704</v>
      </c>
      <c r="G37" s="547"/>
      <c r="H37" s="547"/>
      <c r="I37" s="547"/>
      <c r="J37" s="547"/>
      <c r="K37" s="547"/>
      <c r="L37" s="553" t="s">
        <v>703</v>
      </c>
      <c r="M37" s="554"/>
      <c r="N37" s="555"/>
      <c r="O37" s="171"/>
      <c r="P37" s="171"/>
      <c r="Q37" s="171"/>
      <c r="R37" s="171"/>
      <c r="S37" s="171"/>
      <c r="T37" s="171"/>
      <c r="U37" s="171"/>
      <c r="V37" s="171"/>
      <c r="W37" s="171"/>
      <c r="X37" s="171"/>
      <c r="Y37" s="171"/>
      <c r="Z37" s="171"/>
      <c r="AA37" s="171"/>
      <c r="AB37" s="171"/>
      <c r="AC37" s="171"/>
      <c r="AD37" s="171"/>
      <c r="AE37" s="171"/>
      <c r="AF37" s="171"/>
      <c r="AG37" s="7"/>
      <c r="AH37" s="7"/>
      <c r="AJ37" s="170" t="s">
        <v>679</v>
      </c>
      <c r="AK37" s="48"/>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8"/>
      <c r="BM37" s="49"/>
      <c r="BN37" s="49"/>
      <c r="BO37" s="48"/>
      <c r="BP37" s="48"/>
      <c r="BQ37" s="48"/>
      <c r="BR37" s="47"/>
      <c r="BS37" s="1"/>
    </row>
    <row r="38" spans="1:71" ht="20.25" customHeight="1" x14ac:dyDescent="0.15">
      <c r="A38" s="541"/>
      <c r="B38" s="544"/>
      <c r="C38" s="488"/>
      <c r="D38" s="468"/>
      <c r="E38" s="468"/>
      <c r="F38" s="468" t="s">
        <v>82</v>
      </c>
      <c r="G38" s="468"/>
      <c r="H38" s="468"/>
      <c r="I38" s="468" t="s">
        <v>83</v>
      </c>
      <c r="J38" s="468"/>
      <c r="K38" s="468"/>
      <c r="L38" s="556"/>
      <c r="M38" s="557"/>
      <c r="N38" s="558"/>
      <c r="O38" s="151"/>
      <c r="P38" s="151"/>
      <c r="Q38" s="151"/>
      <c r="R38" s="151"/>
      <c r="S38" s="151"/>
      <c r="T38" s="151"/>
      <c r="U38" s="151"/>
      <c r="V38" s="151"/>
      <c r="W38" s="151"/>
      <c r="X38" s="151"/>
      <c r="Y38" s="151"/>
      <c r="Z38" s="151"/>
      <c r="AA38" s="151"/>
      <c r="AB38" s="151"/>
      <c r="AC38" s="151"/>
      <c r="AD38" s="151"/>
      <c r="AE38" s="151"/>
      <c r="AF38" s="151"/>
      <c r="AG38" s="7"/>
      <c r="AH38" s="7"/>
      <c r="AK38" s="453"/>
      <c r="AL38" s="454"/>
      <c r="AM38" s="454"/>
      <c r="AN38" s="454"/>
      <c r="AO38" s="454"/>
      <c r="AP38" s="454"/>
      <c r="AQ38" s="454"/>
      <c r="AR38" s="454"/>
      <c r="AS38" s="454"/>
      <c r="AT38" s="454"/>
      <c r="AU38" s="454"/>
      <c r="AV38" s="454"/>
      <c r="AW38" s="454"/>
      <c r="AX38" s="454"/>
      <c r="AY38" s="454"/>
      <c r="AZ38" s="454"/>
      <c r="BA38" s="454"/>
      <c r="BB38" s="454"/>
      <c r="BC38" s="454"/>
      <c r="BD38" s="454"/>
      <c r="BE38" s="454"/>
      <c r="BF38" s="454"/>
      <c r="BG38" s="454"/>
      <c r="BH38" s="454"/>
      <c r="BI38" s="454"/>
      <c r="BJ38" s="454"/>
      <c r="BK38" s="454"/>
      <c r="BL38" s="454"/>
      <c r="BM38" s="454"/>
      <c r="BN38" s="454"/>
      <c r="BO38" s="454"/>
      <c r="BP38" s="454"/>
      <c r="BQ38" s="454"/>
      <c r="BR38" s="455"/>
      <c r="BS38" s="1"/>
    </row>
    <row r="39" spans="1:71" ht="32.25" customHeight="1" thickBot="1" x14ac:dyDescent="0.2">
      <c r="A39" s="542"/>
      <c r="B39" s="545"/>
      <c r="C39" s="467">
        <f>+O36+AA36+AD36</f>
        <v>0</v>
      </c>
      <c r="D39" s="559"/>
      <c r="E39" s="559"/>
      <c r="F39" s="560"/>
      <c r="G39" s="560"/>
      <c r="H39" s="560"/>
      <c r="I39" s="561"/>
      <c r="J39" s="560"/>
      <c r="K39" s="560"/>
      <c r="L39" s="560"/>
      <c r="M39" s="560"/>
      <c r="N39" s="562"/>
      <c r="O39" s="151"/>
      <c r="P39" s="151"/>
      <c r="Q39" s="151"/>
      <c r="R39" s="151"/>
      <c r="S39" s="151"/>
      <c r="T39" s="151"/>
      <c r="U39" s="151"/>
      <c r="V39" s="151"/>
      <c r="W39" s="151"/>
      <c r="X39" s="151"/>
      <c r="Y39" s="151"/>
      <c r="Z39" s="151"/>
      <c r="AA39" s="151"/>
      <c r="AB39" s="151"/>
      <c r="AC39" s="151"/>
      <c r="AD39" s="151"/>
      <c r="AE39" s="151"/>
      <c r="AF39" s="151"/>
      <c r="AG39" s="7"/>
      <c r="AH39" s="7"/>
      <c r="AK39" s="456"/>
      <c r="AL39" s="457"/>
      <c r="AM39" s="457"/>
      <c r="AN39" s="457"/>
      <c r="AO39" s="457"/>
      <c r="AP39" s="457"/>
      <c r="AQ39" s="457"/>
      <c r="AR39" s="457"/>
      <c r="AS39" s="457"/>
      <c r="AT39" s="457"/>
      <c r="AU39" s="457"/>
      <c r="AV39" s="457"/>
      <c r="AW39" s="457"/>
      <c r="AX39" s="457"/>
      <c r="AY39" s="457"/>
      <c r="AZ39" s="457"/>
      <c r="BA39" s="457"/>
      <c r="BB39" s="457"/>
      <c r="BC39" s="457"/>
      <c r="BD39" s="457"/>
      <c r="BE39" s="457"/>
      <c r="BF39" s="457"/>
      <c r="BG39" s="457"/>
      <c r="BH39" s="457"/>
      <c r="BI39" s="457"/>
      <c r="BJ39" s="457"/>
      <c r="BK39" s="457"/>
      <c r="BL39" s="457"/>
      <c r="BM39" s="457"/>
      <c r="BN39" s="457"/>
      <c r="BO39" s="457"/>
      <c r="BP39" s="457"/>
      <c r="BQ39" s="457"/>
      <c r="BR39" s="458"/>
      <c r="BS39" s="1"/>
    </row>
    <row r="40" spans="1:71" ht="16.5" customHeight="1" x14ac:dyDescent="0.15">
      <c r="A40" s="22">
        <v>3</v>
      </c>
      <c r="B40" s="22" t="s">
        <v>97</v>
      </c>
      <c r="C40" s="22"/>
      <c r="D40" s="22"/>
      <c r="E40" s="22"/>
      <c r="F40" s="22"/>
      <c r="G40" s="22"/>
      <c r="H40" s="22"/>
      <c r="I40" s="22"/>
      <c r="J40" s="1"/>
      <c r="AG40" s="7"/>
      <c r="AH40" s="7"/>
      <c r="AK40" s="456"/>
      <c r="AL40" s="457"/>
      <c r="AM40" s="457"/>
      <c r="AN40" s="457"/>
      <c r="AO40" s="457"/>
      <c r="AP40" s="457"/>
      <c r="AQ40" s="457"/>
      <c r="AR40" s="457"/>
      <c r="AS40" s="457"/>
      <c r="AT40" s="457"/>
      <c r="AU40" s="457"/>
      <c r="AV40" s="457"/>
      <c r="AW40" s="457"/>
      <c r="AX40" s="457"/>
      <c r="AY40" s="457"/>
      <c r="AZ40" s="457"/>
      <c r="BA40" s="457"/>
      <c r="BB40" s="457"/>
      <c r="BC40" s="457"/>
      <c r="BD40" s="457"/>
      <c r="BE40" s="457"/>
      <c r="BF40" s="457"/>
      <c r="BG40" s="457"/>
      <c r="BH40" s="457"/>
      <c r="BI40" s="457"/>
      <c r="BJ40" s="457"/>
      <c r="BK40" s="457"/>
      <c r="BL40" s="457"/>
      <c r="BM40" s="457"/>
      <c r="BN40" s="457"/>
      <c r="BO40" s="457"/>
      <c r="BP40" s="457"/>
      <c r="BQ40" s="457"/>
      <c r="BR40" s="458"/>
      <c r="BS40" s="1"/>
    </row>
    <row r="41" spans="1:71" ht="21.75" customHeight="1" thickBot="1" x14ac:dyDescent="0.25">
      <c r="A41" s="486"/>
      <c r="B41" s="488"/>
      <c r="C41" s="486" t="s">
        <v>98</v>
      </c>
      <c r="D41" s="487"/>
      <c r="E41" s="488"/>
      <c r="F41" s="486" t="s">
        <v>216</v>
      </c>
      <c r="G41" s="487"/>
      <c r="H41" s="487"/>
      <c r="I41" s="488"/>
      <c r="K41" s="486" t="s">
        <v>93</v>
      </c>
      <c r="L41" s="487"/>
      <c r="M41" s="487"/>
      <c r="N41" s="487"/>
      <c r="O41" s="488"/>
      <c r="P41" s="486" t="s">
        <v>94</v>
      </c>
      <c r="Q41" s="487"/>
      <c r="R41" s="172" t="s">
        <v>35</v>
      </c>
      <c r="S41" s="486" t="s">
        <v>675</v>
      </c>
      <c r="T41" s="487"/>
      <c r="U41" s="488"/>
      <c r="V41" s="486" t="s">
        <v>96</v>
      </c>
      <c r="W41" s="487"/>
      <c r="X41" s="487"/>
      <c r="Y41" s="487"/>
      <c r="Z41" s="488"/>
      <c r="AA41" s="486" t="s">
        <v>94</v>
      </c>
      <c r="AB41" s="487"/>
      <c r="AC41" s="172" t="s">
        <v>35</v>
      </c>
      <c r="AD41" s="486" t="s">
        <v>95</v>
      </c>
      <c r="AE41" s="487"/>
      <c r="AF41" s="488"/>
      <c r="AG41" s="7"/>
      <c r="AH41" s="7"/>
      <c r="AK41" s="173"/>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174" t="s">
        <v>661</v>
      </c>
      <c r="BJ41" s="175"/>
      <c r="BK41" s="175"/>
      <c r="BL41" s="48"/>
      <c r="BM41" s="49"/>
      <c r="BN41" s="49"/>
      <c r="BO41" s="48"/>
      <c r="BP41" s="176"/>
      <c r="BQ41" s="177" t="s">
        <v>43</v>
      </c>
      <c r="BR41" s="178"/>
      <c r="BS41" s="1"/>
    </row>
    <row r="42" spans="1:71" ht="25.5" customHeight="1" x14ac:dyDescent="0.15">
      <c r="A42" s="486" t="s">
        <v>99</v>
      </c>
      <c r="B42" s="488"/>
      <c r="C42" s="529"/>
      <c r="D42" s="530"/>
      <c r="E42" s="179" t="s">
        <v>135</v>
      </c>
      <c r="F42" s="531"/>
      <c r="G42" s="532"/>
      <c r="H42" s="532"/>
      <c r="I42" s="533"/>
      <c r="K42" s="531"/>
      <c r="L42" s="532"/>
      <c r="M42" s="532"/>
      <c r="N42" s="532"/>
      <c r="O42" s="533"/>
      <c r="P42" s="597"/>
      <c r="Q42" s="598"/>
      <c r="R42" s="599"/>
      <c r="S42" s="603"/>
      <c r="T42" s="604"/>
      <c r="U42" s="605"/>
      <c r="V42" s="531"/>
      <c r="W42" s="532"/>
      <c r="X42" s="532"/>
      <c r="Y42" s="532"/>
      <c r="Z42" s="533"/>
      <c r="AA42" s="597"/>
      <c r="AB42" s="598"/>
      <c r="AC42" s="599"/>
      <c r="AD42" s="600"/>
      <c r="AE42" s="601"/>
      <c r="AF42" s="602"/>
      <c r="AG42" s="7"/>
      <c r="AH42" s="7"/>
      <c r="AK42" s="22" t="s">
        <v>104</v>
      </c>
      <c r="AL42" s="145"/>
      <c r="AM42" s="145"/>
      <c r="AN42" s="145"/>
      <c r="AO42" s="637" t="s">
        <v>602</v>
      </c>
      <c r="AP42" s="637"/>
      <c r="AQ42" s="637"/>
      <c r="AR42" s="637"/>
      <c r="AS42" s="637"/>
      <c r="AT42" s="637"/>
      <c r="AU42" s="637"/>
      <c r="AV42" s="637"/>
      <c r="AW42" s="1"/>
      <c r="AX42" s="1"/>
      <c r="AY42" s="22" t="s">
        <v>104</v>
      </c>
      <c r="AZ42" s="145"/>
      <c r="BA42" s="145"/>
      <c r="BB42" s="145"/>
      <c r="BC42" s="637" t="s">
        <v>603</v>
      </c>
      <c r="BD42" s="637"/>
      <c r="BE42" s="637"/>
      <c r="BF42" s="637"/>
      <c r="BG42" s="637"/>
      <c r="BH42" s="637"/>
      <c r="BI42" s="637"/>
      <c r="BJ42" s="637"/>
      <c r="BK42" s="1"/>
      <c r="BL42" s="1"/>
      <c r="BM42" s="1"/>
      <c r="BN42" s="1"/>
      <c r="BS42" s="1"/>
    </row>
    <row r="43" spans="1:71" ht="25.5" customHeight="1" x14ac:dyDescent="0.15">
      <c r="A43" s="486" t="s">
        <v>100</v>
      </c>
      <c r="B43" s="488"/>
      <c r="C43" s="529"/>
      <c r="D43" s="530"/>
      <c r="E43" s="179" t="s">
        <v>135</v>
      </c>
      <c r="F43" s="531"/>
      <c r="G43" s="532"/>
      <c r="H43" s="532"/>
      <c r="I43" s="533"/>
      <c r="K43" s="531"/>
      <c r="L43" s="532"/>
      <c r="M43" s="532"/>
      <c r="N43" s="532"/>
      <c r="O43" s="533"/>
      <c r="P43" s="597"/>
      <c r="Q43" s="598"/>
      <c r="R43" s="599"/>
      <c r="S43" s="603"/>
      <c r="T43" s="604"/>
      <c r="U43" s="605"/>
      <c r="V43" s="531"/>
      <c r="W43" s="532"/>
      <c r="X43" s="532"/>
      <c r="Y43" s="532"/>
      <c r="Z43" s="533"/>
      <c r="AA43" s="597"/>
      <c r="AB43" s="598"/>
      <c r="AC43" s="599"/>
      <c r="AD43" s="600"/>
      <c r="AE43" s="601"/>
      <c r="AF43" s="602"/>
      <c r="AG43" s="7"/>
      <c r="AH43" s="7"/>
      <c r="AK43" s="180" t="s">
        <v>106</v>
      </c>
      <c r="AL43" s="165"/>
      <c r="AM43" s="165"/>
      <c r="AN43" s="165"/>
      <c r="AO43" s="144" t="s">
        <v>588</v>
      </c>
      <c r="AQ43" s="164"/>
      <c r="AR43" s="164" t="s">
        <v>107</v>
      </c>
      <c r="AS43" s="165"/>
      <c r="AT43" s="165"/>
      <c r="AU43" s="165"/>
      <c r="AV43" s="6"/>
      <c r="AW43" s="181"/>
      <c r="AX43" s="182"/>
      <c r="AY43" s="180" t="s">
        <v>106</v>
      </c>
      <c r="AZ43" s="165"/>
      <c r="BA43" s="165"/>
      <c r="BB43" s="165"/>
      <c r="BC43" s="144" t="s">
        <v>588</v>
      </c>
      <c r="BE43" s="164"/>
      <c r="BF43" s="164" t="s">
        <v>107</v>
      </c>
      <c r="BG43" s="165"/>
      <c r="BH43" s="165"/>
      <c r="BI43" s="165"/>
      <c r="BJ43" s="6"/>
      <c r="BK43" s="1"/>
      <c r="BL43" s="1"/>
      <c r="BM43" s="1"/>
      <c r="BN43" s="1"/>
      <c r="BS43" s="1"/>
    </row>
    <row r="44" spans="1:71" ht="25.5" customHeight="1" x14ac:dyDescent="0.15">
      <c r="A44" s="486" t="s">
        <v>101</v>
      </c>
      <c r="B44" s="488"/>
      <c r="C44" s="534"/>
      <c r="D44" s="535"/>
      <c r="E44" s="179" t="s">
        <v>135</v>
      </c>
      <c r="F44" s="531"/>
      <c r="G44" s="532"/>
      <c r="H44" s="532"/>
      <c r="I44" s="533"/>
      <c r="K44" s="531"/>
      <c r="L44" s="532"/>
      <c r="M44" s="532"/>
      <c r="N44" s="532"/>
      <c r="O44" s="533"/>
      <c r="P44" s="597"/>
      <c r="Q44" s="598"/>
      <c r="R44" s="599"/>
      <c r="S44" s="603"/>
      <c r="T44" s="604"/>
      <c r="U44" s="605"/>
      <c r="V44" s="531"/>
      <c r="W44" s="532"/>
      <c r="X44" s="532"/>
      <c r="Y44" s="532"/>
      <c r="Z44" s="533"/>
      <c r="AA44" s="597"/>
      <c r="AB44" s="598"/>
      <c r="AC44" s="599"/>
      <c r="AD44" s="600"/>
      <c r="AE44" s="601"/>
      <c r="AF44" s="602"/>
      <c r="AG44" s="1"/>
      <c r="AH44" s="1"/>
      <c r="AK44" s="486" t="s">
        <v>110</v>
      </c>
      <c r="AL44" s="616"/>
      <c r="AM44" s="616"/>
      <c r="AN44" s="616"/>
      <c r="AO44" s="616"/>
      <c r="AP44" s="617"/>
      <c r="AQ44" s="638">
        <f>'計画書（３）'!AT16</f>
        <v>0</v>
      </c>
      <c r="AR44" s="639"/>
      <c r="AS44" s="639"/>
      <c r="AT44" s="639"/>
      <c r="AU44" s="639"/>
      <c r="AV44" s="183" t="s">
        <v>135</v>
      </c>
      <c r="AW44" s="181"/>
      <c r="AX44" s="4"/>
      <c r="AY44" s="486" t="s">
        <v>110</v>
      </c>
      <c r="AZ44" s="616"/>
      <c r="BA44" s="616"/>
      <c r="BB44" s="616"/>
      <c r="BC44" s="616"/>
      <c r="BD44" s="617"/>
      <c r="BE44" s="638">
        <f>'計画書（３）'!AT16</f>
        <v>0</v>
      </c>
      <c r="BF44" s="639"/>
      <c r="BG44" s="639"/>
      <c r="BH44" s="639"/>
      <c r="BI44" s="639"/>
      <c r="BJ44" s="183" t="s">
        <v>135</v>
      </c>
      <c r="BK44" s="1"/>
      <c r="BL44" s="1"/>
      <c r="BM44" s="1"/>
      <c r="BN44" s="1"/>
      <c r="BS44" s="1"/>
    </row>
    <row r="45" spans="1:71" ht="25.5" customHeight="1" x14ac:dyDescent="0.15">
      <c r="A45" s="486" t="s">
        <v>102</v>
      </c>
      <c r="B45" s="488"/>
      <c r="C45" s="534"/>
      <c r="D45" s="535"/>
      <c r="E45" s="179" t="s">
        <v>135</v>
      </c>
      <c r="F45" s="531"/>
      <c r="G45" s="532"/>
      <c r="H45" s="532"/>
      <c r="I45" s="533"/>
      <c r="K45" s="531"/>
      <c r="L45" s="532"/>
      <c r="M45" s="532"/>
      <c r="N45" s="532"/>
      <c r="O45" s="533"/>
      <c r="P45" s="597"/>
      <c r="Q45" s="598"/>
      <c r="R45" s="599"/>
      <c r="S45" s="603"/>
      <c r="T45" s="604"/>
      <c r="U45" s="605"/>
      <c r="V45" s="618"/>
      <c r="W45" s="619"/>
      <c r="X45" s="619"/>
      <c r="Y45" s="619"/>
      <c r="Z45" s="620"/>
      <c r="AA45" s="610"/>
      <c r="AB45" s="611"/>
      <c r="AC45" s="612"/>
      <c r="AD45" s="613"/>
      <c r="AE45" s="614"/>
      <c r="AF45" s="615"/>
      <c r="AG45" s="1"/>
      <c r="AH45" s="1"/>
      <c r="AK45" s="486" t="s">
        <v>589</v>
      </c>
      <c r="AL45" s="616"/>
      <c r="AM45" s="616"/>
      <c r="AN45" s="616"/>
      <c r="AO45" s="616"/>
      <c r="AP45" s="617"/>
      <c r="AQ45" s="638">
        <f>('計画書（３）'!AT16+'計画書（３）'!AX16)-'計画書（３）'!BA16</f>
        <v>0</v>
      </c>
      <c r="AR45" s="639"/>
      <c r="AS45" s="639"/>
      <c r="AT45" s="639"/>
      <c r="AU45" s="639"/>
      <c r="AV45" s="183" t="s">
        <v>135</v>
      </c>
      <c r="AW45" s="181"/>
      <c r="AX45" s="4"/>
      <c r="AY45" s="486" t="s">
        <v>589</v>
      </c>
      <c r="AZ45" s="616"/>
      <c r="BA45" s="616"/>
      <c r="BB45" s="616"/>
      <c r="BC45" s="616"/>
      <c r="BD45" s="617"/>
      <c r="BE45" s="638"/>
      <c r="BF45" s="639"/>
      <c r="BG45" s="639"/>
      <c r="BH45" s="639"/>
      <c r="BI45" s="639"/>
      <c r="BJ45" s="183" t="s">
        <v>135</v>
      </c>
      <c r="BK45" s="1"/>
      <c r="BL45" s="1"/>
      <c r="BM45" s="1"/>
      <c r="BS45" s="1"/>
    </row>
    <row r="46" spans="1:71" ht="25.5" customHeight="1" thickBot="1" x14ac:dyDescent="0.2">
      <c r="A46" s="608"/>
      <c r="B46" s="609"/>
      <c r="C46" s="529"/>
      <c r="D46" s="530"/>
      <c r="E46" s="443"/>
      <c r="F46" s="531"/>
      <c r="G46" s="532"/>
      <c r="H46" s="532"/>
      <c r="I46" s="533"/>
      <c r="K46" s="531"/>
      <c r="L46" s="532"/>
      <c r="M46" s="532"/>
      <c r="N46" s="532"/>
      <c r="O46" s="533"/>
      <c r="P46" s="597"/>
      <c r="Q46" s="598"/>
      <c r="R46" s="599"/>
      <c r="S46" s="603"/>
      <c r="T46" s="604"/>
      <c r="U46" s="604"/>
      <c r="V46" s="531"/>
      <c r="W46" s="532"/>
      <c r="X46" s="532"/>
      <c r="Y46" s="532"/>
      <c r="Z46" s="533"/>
      <c r="AA46" s="597"/>
      <c r="AB46" s="598"/>
      <c r="AC46" s="599"/>
      <c r="AD46" s="600"/>
      <c r="AE46" s="601"/>
      <c r="AF46" s="602"/>
      <c r="AG46" s="1"/>
      <c r="AH46" s="1"/>
      <c r="AK46" s="486" t="s">
        <v>112</v>
      </c>
      <c r="AL46" s="616"/>
      <c r="AM46" s="616"/>
      <c r="AN46" s="616"/>
      <c r="AO46" s="616"/>
      <c r="AP46" s="617"/>
      <c r="AQ46" s="606">
        <f>AQ45-AQ44</f>
        <v>0</v>
      </c>
      <c r="AR46" s="607"/>
      <c r="AS46" s="607"/>
      <c r="AT46" s="607"/>
      <c r="AU46" s="607"/>
      <c r="AV46" s="183" t="s">
        <v>135</v>
      </c>
      <c r="AW46" s="181"/>
      <c r="AX46" s="4"/>
      <c r="AY46" s="486" t="s">
        <v>112</v>
      </c>
      <c r="AZ46" s="616"/>
      <c r="BA46" s="616"/>
      <c r="BB46" s="616"/>
      <c r="BC46" s="616"/>
      <c r="BD46" s="617"/>
      <c r="BE46" s="640"/>
      <c r="BF46" s="641"/>
      <c r="BG46" s="641"/>
      <c r="BH46" s="641"/>
      <c r="BI46" s="641"/>
      <c r="BJ46" s="183" t="s">
        <v>135</v>
      </c>
      <c r="BK46" s="1"/>
      <c r="BL46" s="1"/>
      <c r="BM46" s="1"/>
      <c r="BS46" s="1"/>
    </row>
    <row r="47" spans="1:71" ht="25.5" customHeight="1" thickBot="1" x14ac:dyDescent="0.2">
      <c r="A47" s="621" t="s">
        <v>103</v>
      </c>
      <c r="B47" s="622"/>
      <c r="C47" s="623">
        <f>SUM(C42:D46)</f>
        <v>0</v>
      </c>
      <c r="D47" s="624"/>
      <c r="E47" s="179" t="s">
        <v>135</v>
      </c>
      <c r="F47" s="486"/>
      <c r="G47" s="487"/>
      <c r="H47" s="487"/>
      <c r="I47" s="488"/>
      <c r="K47" s="625" t="s">
        <v>712</v>
      </c>
      <c r="L47" s="626"/>
      <c r="M47" s="626"/>
      <c r="N47" s="626"/>
      <c r="O47" s="627"/>
      <c r="P47" s="628">
        <f>SUM(P42:R46)</f>
        <v>0</v>
      </c>
      <c r="Q47" s="629"/>
      <c r="R47" s="630"/>
      <c r="S47" s="631">
        <f>SUM(S42:U46)</f>
        <v>0</v>
      </c>
      <c r="T47" s="632"/>
      <c r="U47" s="633"/>
      <c r="V47" s="625" t="s">
        <v>712</v>
      </c>
      <c r="W47" s="626"/>
      <c r="X47" s="626"/>
      <c r="Y47" s="626"/>
      <c r="Z47" s="627"/>
      <c r="AA47" s="628">
        <f>SUM(AA42:AC46)</f>
        <v>0</v>
      </c>
      <c r="AB47" s="629"/>
      <c r="AC47" s="630"/>
      <c r="AD47" s="631">
        <f>SUM(AD42:AF46)</f>
        <v>0</v>
      </c>
      <c r="AE47" s="632"/>
      <c r="AF47" s="633"/>
      <c r="AG47" s="1"/>
      <c r="AH47" s="1"/>
      <c r="AK47" s="157"/>
      <c r="AL47" s="184"/>
      <c r="AM47" s="184"/>
      <c r="AN47" s="184"/>
      <c r="AO47" s="184"/>
      <c r="AP47" s="184"/>
      <c r="AQ47" s="50"/>
      <c r="AR47" s="51"/>
      <c r="AS47" s="51"/>
      <c r="AT47" s="51"/>
      <c r="AU47" s="51"/>
      <c r="AV47" s="185"/>
      <c r="AW47" s="7"/>
      <c r="AX47" s="7"/>
      <c r="AY47" s="157"/>
      <c r="AZ47" s="184"/>
      <c r="BA47" s="184"/>
      <c r="BB47" s="184"/>
      <c r="BC47" s="184"/>
      <c r="BD47" s="184"/>
      <c r="BE47" s="186"/>
      <c r="BF47" s="186"/>
      <c r="BG47" s="186"/>
      <c r="BH47" s="186"/>
      <c r="BI47" s="186"/>
      <c r="BJ47" s="185"/>
      <c r="BK47" s="1"/>
      <c r="BL47" s="1"/>
      <c r="BM47" s="1"/>
      <c r="BS47" s="1"/>
    </row>
    <row r="48" spans="1:71" ht="25.5" customHeight="1" x14ac:dyDescent="0.15">
      <c r="A48" s="20" t="s">
        <v>417</v>
      </c>
      <c r="R48" s="408" t="s">
        <v>599</v>
      </c>
      <c r="S48" s="22" t="s">
        <v>105</v>
      </c>
      <c r="T48" s="444"/>
      <c r="U48" s="444"/>
      <c r="V48" s="444"/>
      <c r="W48" s="444"/>
      <c r="X48" s="444"/>
      <c r="Y48" s="444"/>
      <c r="Z48" s="444"/>
      <c r="AA48" s="444"/>
      <c r="AB48" s="444"/>
      <c r="AC48" s="288"/>
      <c r="AD48" s="288"/>
      <c r="AE48" s="288"/>
      <c r="AG48" s="1"/>
      <c r="AH48" s="1"/>
      <c r="BK48" s="1"/>
      <c r="BL48" s="1"/>
      <c r="BM48" s="1"/>
      <c r="BS48" s="1"/>
    </row>
    <row r="49" spans="1:71" ht="25.5" customHeight="1" x14ac:dyDescent="0.15">
      <c r="A49" s="20" t="s">
        <v>108</v>
      </c>
      <c r="B49" s="187"/>
      <c r="C49" s="187"/>
      <c r="D49" s="187"/>
      <c r="E49" s="187"/>
      <c r="F49" s="187"/>
      <c r="G49" s="187"/>
      <c r="H49" s="187"/>
      <c r="I49" s="187"/>
      <c r="K49" s="1"/>
      <c r="L49" s="1"/>
      <c r="M49" s="1"/>
      <c r="N49" s="1"/>
      <c r="O49" s="1"/>
      <c r="P49" s="1"/>
      <c r="Q49" s="1"/>
      <c r="R49" s="409" t="s">
        <v>598</v>
      </c>
      <c r="S49" s="20" t="s">
        <v>109</v>
      </c>
      <c r="T49" s="288"/>
      <c r="U49" s="288"/>
      <c r="V49" s="288"/>
      <c r="W49" s="288"/>
      <c r="X49" s="288"/>
      <c r="Y49" s="288"/>
      <c r="Z49" s="288"/>
      <c r="AA49" s="288"/>
      <c r="AB49" s="288"/>
      <c r="AC49" s="1"/>
      <c r="AD49" s="1"/>
      <c r="AE49" s="1"/>
      <c r="AF49" s="1"/>
      <c r="AK49" s="2" t="s">
        <v>46</v>
      </c>
      <c r="BS49" s="1"/>
    </row>
    <row r="50" spans="1:71" ht="25.5" customHeight="1" x14ac:dyDescent="0.15">
      <c r="B50" s="187"/>
      <c r="C50" s="187"/>
      <c r="D50" s="187"/>
      <c r="E50" s="187"/>
      <c r="F50" s="187"/>
      <c r="G50" s="187"/>
      <c r="H50" s="187"/>
      <c r="I50" s="187"/>
      <c r="K50" s="1"/>
      <c r="L50" s="1"/>
      <c r="M50" s="1"/>
      <c r="N50" s="1"/>
      <c r="O50" s="1"/>
      <c r="P50" s="1"/>
      <c r="Q50" s="1"/>
      <c r="R50" s="445" t="s">
        <v>598</v>
      </c>
      <c r="S50" s="446" t="s">
        <v>111</v>
      </c>
      <c r="T50" s="447"/>
      <c r="U50" s="447"/>
      <c r="V50" s="447"/>
      <c r="W50" s="447"/>
      <c r="X50" s="447"/>
      <c r="Y50" s="447"/>
      <c r="Z50" s="447"/>
      <c r="AA50" s="447"/>
      <c r="AB50" s="447"/>
      <c r="AC50" s="448"/>
      <c r="AD50" s="447"/>
      <c r="AE50" s="1"/>
      <c r="AF50" s="1"/>
      <c r="AK50" s="2" t="s">
        <v>769</v>
      </c>
      <c r="BS50" s="1"/>
    </row>
    <row r="51" spans="1:71" ht="21" customHeight="1" x14ac:dyDescent="0.15"/>
    <row r="52" spans="1:71" ht="21" customHeight="1" x14ac:dyDescent="0.15">
      <c r="T52" s="1"/>
      <c r="U52" s="1"/>
      <c r="V52" s="1"/>
      <c r="W52" s="1"/>
      <c r="X52" s="1"/>
      <c r="Y52" s="1"/>
      <c r="Z52" s="1"/>
      <c r="AA52" s="1"/>
      <c r="AB52" s="1"/>
    </row>
    <row r="53" spans="1:71" ht="21" customHeight="1" x14ac:dyDescent="0.15"/>
    <row r="54" spans="1:71" ht="21" customHeight="1" x14ac:dyDescent="0.15"/>
    <row r="55" spans="1:71" ht="21" customHeight="1" x14ac:dyDescent="0.15"/>
    <row r="56" spans="1:71" ht="21" customHeight="1" x14ac:dyDescent="0.15"/>
    <row r="57" spans="1:71" ht="21" customHeight="1" x14ac:dyDescent="0.15"/>
    <row r="58" spans="1:71" ht="21" customHeight="1" x14ac:dyDescent="0.15"/>
    <row r="59" spans="1:71" ht="21" customHeight="1" x14ac:dyDescent="0.15"/>
    <row r="60" spans="1:71" ht="21" customHeight="1" x14ac:dyDescent="0.15"/>
    <row r="61" spans="1:71" ht="21" customHeight="1" x14ac:dyDescent="0.15"/>
    <row r="62" spans="1:71" ht="21" customHeight="1" x14ac:dyDescent="0.15"/>
    <row r="63" spans="1:71" ht="21" customHeight="1" x14ac:dyDescent="0.15"/>
    <row r="64" spans="1:71"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sheetData>
  <sheetProtection sheet="1" objects="1" scenarios="1"/>
  <mergeCells count="416">
    <mergeCell ref="V47:Z47"/>
    <mergeCell ref="AA47:AC47"/>
    <mergeCell ref="AD47:AF47"/>
    <mergeCell ref="AB1:AD1"/>
    <mergeCell ref="R21:V22"/>
    <mergeCell ref="O2:R2"/>
    <mergeCell ref="O9:R9"/>
    <mergeCell ref="Z9:AD9"/>
    <mergeCell ref="BC42:BJ42"/>
    <mergeCell ref="AO42:AV42"/>
    <mergeCell ref="AQ44:AU44"/>
    <mergeCell ref="AY46:BD46"/>
    <mergeCell ref="BE46:BI46"/>
    <mergeCell ref="AK46:AP46"/>
    <mergeCell ref="BE45:BI45"/>
    <mergeCell ref="AY44:BD44"/>
    <mergeCell ref="BE44:BI44"/>
    <mergeCell ref="AY45:BD45"/>
    <mergeCell ref="AQ45:AU45"/>
    <mergeCell ref="P43:R43"/>
    <mergeCell ref="AD44:AF44"/>
    <mergeCell ref="AK44:AP44"/>
    <mergeCell ref="AA44:AC44"/>
    <mergeCell ref="V41:Z41"/>
    <mergeCell ref="A47:B47"/>
    <mergeCell ref="C47:D47"/>
    <mergeCell ref="F47:I47"/>
    <mergeCell ref="K47:O47"/>
    <mergeCell ref="P47:R47"/>
    <mergeCell ref="S47:U47"/>
    <mergeCell ref="X2:Y4"/>
    <mergeCell ref="Z2:AD2"/>
    <mergeCell ref="Z3:AD3"/>
    <mergeCell ref="S7:V7"/>
    <mergeCell ref="Z4:AD4"/>
    <mergeCell ref="X7:Y9"/>
    <mergeCell ref="S2:V2"/>
    <mergeCell ref="Z7:AD7"/>
    <mergeCell ref="T6:V6"/>
    <mergeCell ref="AD42:AF42"/>
    <mergeCell ref="AD43:AF43"/>
    <mergeCell ref="AA43:AC43"/>
    <mergeCell ref="W25:AF26"/>
    <mergeCell ref="W27:AF28"/>
    <mergeCell ref="V42:Z42"/>
    <mergeCell ref="AA42:AC42"/>
    <mergeCell ref="AA41:AB41"/>
    <mergeCell ref="K43:O43"/>
    <mergeCell ref="F45:I45"/>
    <mergeCell ref="K45:O45"/>
    <mergeCell ref="AQ46:AU46"/>
    <mergeCell ref="A46:B46"/>
    <mergeCell ref="C46:D46"/>
    <mergeCell ref="F46:I46"/>
    <mergeCell ref="P46:R46"/>
    <mergeCell ref="K46:O46"/>
    <mergeCell ref="A45:B45"/>
    <mergeCell ref="C45:D45"/>
    <mergeCell ref="AA45:AC45"/>
    <mergeCell ref="AD45:AF45"/>
    <mergeCell ref="AK45:AP45"/>
    <mergeCell ref="S45:U45"/>
    <mergeCell ref="V45:Z45"/>
    <mergeCell ref="P45:R45"/>
    <mergeCell ref="V46:Z46"/>
    <mergeCell ref="S46:U46"/>
    <mergeCell ref="W15:AF16"/>
    <mergeCell ref="W17:AF18"/>
    <mergeCell ref="F34:H35"/>
    <mergeCell ref="E17:F18"/>
    <mergeCell ref="AA46:AC46"/>
    <mergeCell ref="AD46:AF46"/>
    <mergeCell ref="AD41:AF41"/>
    <mergeCell ref="W21:AF22"/>
    <mergeCell ref="S42:U42"/>
    <mergeCell ref="S43:U43"/>
    <mergeCell ref="P42:R42"/>
    <mergeCell ref="R29:V30"/>
    <mergeCell ref="V43:Z43"/>
    <mergeCell ref="O15:Q16"/>
    <mergeCell ref="G27:H28"/>
    <mergeCell ref="U35:W35"/>
    <mergeCell ref="S44:U44"/>
    <mergeCell ref="V44:Z44"/>
    <mergeCell ref="P44:R44"/>
    <mergeCell ref="P41:Q41"/>
    <mergeCell ref="S41:U41"/>
    <mergeCell ref="K44:O44"/>
    <mergeCell ref="O34:Q35"/>
    <mergeCell ref="I15:L16"/>
    <mergeCell ref="A7:C7"/>
    <mergeCell ref="D7:F7"/>
    <mergeCell ref="A8:C10"/>
    <mergeCell ref="O7:R7"/>
    <mergeCell ref="O3:R3"/>
    <mergeCell ref="O4:R4"/>
    <mergeCell ref="G3:I5"/>
    <mergeCell ref="D8:F10"/>
    <mergeCell ref="J3:L5"/>
    <mergeCell ref="A17:D18"/>
    <mergeCell ref="F12:I12"/>
    <mergeCell ref="O8:R8"/>
    <mergeCell ref="O21:Q22"/>
    <mergeCell ref="A19:D20"/>
    <mergeCell ref="G8:I10"/>
    <mergeCell ref="R13:V14"/>
    <mergeCell ref="M21:N22"/>
    <mergeCell ref="M15:N16"/>
    <mergeCell ref="S8:V8"/>
    <mergeCell ref="J8:L10"/>
    <mergeCell ref="S9:V9"/>
    <mergeCell ref="AD36:AF36"/>
    <mergeCell ref="AW29:AY29"/>
    <mergeCell ref="X34:Z35"/>
    <mergeCell ref="AA34:AC35"/>
    <mergeCell ref="BB29:BF29"/>
    <mergeCell ref="AO29:AQ29"/>
    <mergeCell ref="AO30:AQ30"/>
    <mergeCell ref="AS29:AU29"/>
    <mergeCell ref="AA36:AC36"/>
    <mergeCell ref="AD33:AF35"/>
    <mergeCell ref="R33:AC33"/>
    <mergeCell ref="U36:W36"/>
    <mergeCell ref="X36:Z36"/>
    <mergeCell ref="R34:T35"/>
    <mergeCell ref="R36:T36"/>
    <mergeCell ref="W29:AF30"/>
    <mergeCell ref="AW22:AY22"/>
    <mergeCell ref="AW20:AY20"/>
    <mergeCell ref="AW21:AY21"/>
    <mergeCell ref="AS26:AU26"/>
    <mergeCell ref="BG30:BI30"/>
    <mergeCell ref="BG26:BI26"/>
    <mergeCell ref="BG27:BI27"/>
    <mergeCell ref="BO30:BQ30"/>
    <mergeCell ref="BK30:BM30"/>
    <mergeCell ref="BG24:BI24"/>
    <mergeCell ref="AW30:AY30"/>
    <mergeCell ref="BG29:BI29"/>
    <mergeCell ref="BG28:BI28"/>
    <mergeCell ref="BO29:BQ29"/>
    <mergeCell ref="BO26:BQ26"/>
    <mergeCell ref="BO27:BQ27"/>
    <mergeCell ref="BK27:BM27"/>
    <mergeCell ref="BK28:BM28"/>
    <mergeCell ref="BK29:BM29"/>
    <mergeCell ref="BO28:BQ28"/>
    <mergeCell ref="BK26:BM26"/>
    <mergeCell ref="BK24:BM24"/>
    <mergeCell ref="BK25:BM25"/>
    <mergeCell ref="BG23:BI23"/>
    <mergeCell ref="BO24:BQ24"/>
    <mergeCell ref="BO13:BQ13"/>
    <mergeCell ref="BO14:BQ14"/>
    <mergeCell ref="BO20:BQ20"/>
    <mergeCell ref="BO25:BQ25"/>
    <mergeCell ref="BO21:BQ21"/>
    <mergeCell ref="BO22:BQ22"/>
    <mergeCell ref="BO23:BQ23"/>
    <mergeCell ref="BO15:BQ15"/>
    <mergeCell ref="BG16:BI16"/>
    <mergeCell ref="BG20:BI20"/>
    <mergeCell ref="BK19:BM19"/>
    <mergeCell ref="BK20:BM20"/>
    <mergeCell ref="BK21:BM21"/>
    <mergeCell ref="BK22:BM22"/>
    <mergeCell ref="BK23:BM23"/>
    <mergeCell ref="BO9:BQ9"/>
    <mergeCell ref="BO10:BQ10"/>
    <mergeCell ref="BO11:BQ11"/>
    <mergeCell ref="BO12:BQ12"/>
    <mergeCell ref="BK15:BM15"/>
    <mergeCell ref="BK18:BM18"/>
    <mergeCell ref="BK13:BM13"/>
    <mergeCell ref="BK14:BM14"/>
    <mergeCell ref="BO16:BQ16"/>
    <mergeCell ref="BK9:BM9"/>
    <mergeCell ref="BK10:BM10"/>
    <mergeCell ref="BK11:BM11"/>
    <mergeCell ref="BK12:BM12"/>
    <mergeCell ref="BO17:BQ17"/>
    <mergeCell ref="BO18:BQ18"/>
    <mergeCell ref="BK16:BM16"/>
    <mergeCell ref="BO19:BQ19"/>
    <mergeCell ref="AW23:AY23"/>
    <mergeCell ref="AW26:AY26"/>
    <mergeCell ref="BC23:BF23"/>
    <mergeCell ref="BC24:BF24"/>
    <mergeCell ref="BC25:BF25"/>
    <mergeCell ref="BC26:BF26"/>
    <mergeCell ref="BC13:BF13"/>
    <mergeCell ref="BG9:BI9"/>
    <mergeCell ref="BG10:BI10"/>
    <mergeCell ref="BG11:BI11"/>
    <mergeCell ref="BC20:BF20"/>
    <mergeCell ref="BC14:BF14"/>
    <mergeCell ref="BG25:BI25"/>
    <mergeCell ref="BG13:BI13"/>
    <mergeCell ref="BG14:BI14"/>
    <mergeCell ref="BG15:BI15"/>
    <mergeCell ref="AW9:AY9"/>
    <mergeCell ref="AW10:AY10"/>
    <mergeCell ref="AW11:AY11"/>
    <mergeCell ref="AW12:AY12"/>
    <mergeCell ref="BG18:BI18"/>
    <mergeCell ref="BG19:BI19"/>
    <mergeCell ref="BG21:BI21"/>
    <mergeCell ref="BG22:BI22"/>
    <mergeCell ref="BC28:BF28"/>
    <mergeCell ref="AS27:AU27"/>
    <mergeCell ref="BB25:BB26"/>
    <mergeCell ref="AS25:AU25"/>
    <mergeCell ref="AW24:AY24"/>
    <mergeCell ref="AW25:AY25"/>
    <mergeCell ref="BC27:BF27"/>
    <mergeCell ref="AW28:AY28"/>
    <mergeCell ref="AW27:AY27"/>
    <mergeCell ref="A42:B42"/>
    <mergeCell ref="C42:D42"/>
    <mergeCell ref="F42:I42"/>
    <mergeCell ref="K41:O41"/>
    <mergeCell ref="L34:N35"/>
    <mergeCell ref="I35:K35"/>
    <mergeCell ref="F41:I41"/>
    <mergeCell ref="L36:N36"/>
    <mergeCell ref="A41:B41"/>
    <mergeCell ref="C41:E41"/>
    <mergeCell ref="K42:O42"/>
    <mergeCell ref="A33:A39"/>
    <mergeCell ref="B33:B39"/>
    <mergeCell ref="C37:E38"/>
    <mergeCell ref="F37:K37"/>
    <mergeCell ref="F38:H38"/>
    <mergeCell ref="I38:K38"/>
    <mergeCell ref="C33:Q33"/>
    <mergeCell ref="C34:E35"/>
    <mergeCell ref="L37:N38"/>
    <mergeCell ref="C39:E39"/>
    <mergeCell ref="F39:H39"/>
    <mergeCell ref="I39:K39"/>
    <mergeCell ref="L39:N39"/>
    <mergeCell ref="A43:B43"/>
    <mergeCell ref="C43:D43"/>
    <mergeCell ref="F43:I43"/>
    <mergeCell ref="A44:B44"/>
    <mergeCell ref="C44:D44"/>
    <mergeCell ref="F44:I44"/>
    <mergeCell ref="G2:I2"/>
    <mergeCell ref="I23:L24"/>
    <mergeCell ref="J2:L2"/>
    <mergeCell ref="A15:D16"/>
    <mergeCell ref="E15:F16"/>
    <mergeCell ref="D2:F2"/>
    <mergeCell ref="G17:H18"/>
    <mergeCell ref="G7:I7"/>
    <mergeCell ref="J7:L7"/>
    <mergeCell ref="A2:C2"/>
    <mergeCell ref="A3:C5"/>
    <mergeCell ref="G29:H30"/>
    <mergeCell ref="I29:L30"/>
    <mergeCell ref="I25:L26"/>
    <mergeCell ref="A21:D22"/>
    <mergeCell ref="E25:F26"/>
    <mergeCell ref="D3:F5"/>
    <mergeCell ref="E27:F28"/>
    <mergeCell ref="Z8:AD8"/>
    <mergeCell ref="G25:H26"/>
    <mergeCell ref="AO21:AQ21"/>
    <mergeCell ref="AJ16:AN16"/>
    <mergeCell ref="O17:Q18"/>
    <mergeCell ref="AO20:AQ20"/>
    <mergeCell ref="M25:N26"/>
    <mergeCell ref="AO26:AQ26"/>
    <mergeCell ref="R23:V24"/>
    <mergeCell ref="W23:AF24"/>
    <mergeCell ref="I19:L20"/>
    <mergeCell ref="I17:L18"/>
    <mergeCell ref="G23:H24"/>
    <mergeCell ref="M17:N18"/>
    <mergeCell ref="O19:Q20"/>
    <mergeCell ref="M23:N24"/>
    <mergeCell ref="O23:Q24"/>
    <mergeCell ref="M19:N20"/>
    <mergeCell ref="I21:L22"/>
    <mergeCell ref="I13:L14"/>
    <mergeCell ref="M13:N14"/>
    <mergeCell ref="R17:V18"/>
    <mergeCell ref="R19:V20"/>
    <mergeCell ref="R15:V16"/>
    <mergeCell ref="AJ8:AN8"/>
    <mergeCell ref="AO14:AQ14"/>
    <mergeCell ref="AO16:AQ16"/>
    <mergeCell ref="AS16:AU16"/>
    <mergeCell ref="AS17:AU17"/>
    <mergeCell ref="AS18:AU18"/>
    <mergeCell ref="AS19:AU19"/>
    <mergeCell ref="AW18:AY18"/>
    <mergeCell ref="AW13:AY13"/>
    <mergeCell ref="AW14:AY14"/>
    <mergeCell ref="AW8:AZ8"/>
    <mergeCell ref="AO8:AR8"/>
    <mergeCell ref="AS8:AV8"/>
    <mergeCell ref="A27:D28"/>
    <mergeCell ref="AS11:AU11"/>
    <mergeCell ref="J12:M12"/>
    <mergeCell ref="AS13:AU13"/>
    <mergeCell ref="AK9:AN9"/>
    <mergeCell ref="AS9:AU9"/>
    <mergeCell ref="AO13:AQ13"/>
    <mergeCell ref="AO9:AQ9"/>
    <mergeCell ref="AS12:AU12"/>
    <mergeCell ref="AS15:AU15"/>
    <mergeCell ref="O25:Q26"/>
    <mergeCell ref="R25:V26"/>
    <mergeCell ref="W13:AF14"/>
    <mergeCell ref="E13:F14"/>
    <mergeCell ref="AS10:AU10"/>
    <mergeCell ref="AS14:AU14"/>
    <mergeCell ref="AK13:AN13"/>
    <mergeCell ref="AO10:AQ10"/>
    <mergeCell ref="AO11:AQ11"/>
    <mergeCell ref="AO12:AQ12"/>
    <mergeCell ref="AK10:AN10"/>
    <mergeCell ref="AK14:AN14"/>
    <mergeCell ref="AK11:AN11"/>
    <mergeCell ref="O13:Q14"/>
    <mergeCell ref="M29:N30"/>
    <mergeCell ref="O29:Q30"/>
    <mergeCell ref="M27:N28"/>
    <mergeCell ref="R27:V28"/>
    <mergeCell ref="O27:Q28"/>
    <mergeCell ref="AS21:AU21"/>
    <mergeCell ref="AS22:AU22"/>
    <mergeCell ref="AS24:AU24"/>
    <mergeCell ref="AS23:AU23"/>
    <mergeCell ref="AI8:AI30"/>
    <mergeCell ref="BB22:BF22"/>
    <mergeCell ref="BK8:BN8"/>
    <mergeCell ref="BG8:BJ8"/>
    <mergeCell ref="BC11:BF11"/>
    <mergeCell ref="BC9:BF9"/>
    <mergeCell ref="BC10:BF10"/>
    <mergeCell ref="BB8:BF8"/>
    <mergeCell ref="BG12:BI12"/>
    <mergeCell ref="BC12:BF12"/>
    <mergeCell ref="BC21:BF21"/>
    <mergeCell ref="BC16:BF16"/>
    <mergeCell ref="BG17:BI17"/>
    <mergeCell ref="BC15:BF15"/>
    <mergeCell ref="BC17:BF17"/>
    <mergeCell ref="BK17:BM17"/>
    <mergeCell ref="AW16:AY16"/>
    <mergeCell ref="AW17:AY17"/>
    <mergeCell ref="AW15:AY15"/>
    <mergeCell ref="AS20:AU20"/>
    <mergeCell ref="AK15:AN15"/>
    <mergeCell ref="AW19:AY19"/>
    <mergeCell ref="AO15:AQ15"/>
    <mergeCell ref="AO19:AQ19"/>
    <mergeCell ref="AK25:AN25"/>
    <mergeCell ref="AO23:AQ23"/>
    <mergeCell ref="AK21:AN21"/>
    <mergeCell ref="AK23:AN23"/>
    <mergeCell ref="AJ22:AN22"/>
    <mergeCell ref="AO22:AQ22"/>
    <mergeCell ref="AO17:AQ17"/>
    <mergeCell ref="AO18:AQ18"/>
    <mergeCell ref="AK12:AN12"/>
    <mergeCell ref="BO3:BP3"/>
    <mergeCell ref="S3:V3"/>
    <mergeCell ref="S4:V4"/>
    <mergeCell ref="BA8:BA30"/>
    <mergeCell ref="AK17:AN17"/>
    <mergeCell ref="AK18:AN18"/>
    <mergeCell ref="AK19:AN19"/>
    <mergeCell ref="AK20:AN20"/>
    <mergeCell ref="W19:AF20"/>
    <mergeCell ref="AO27:AQ27"/>
    <mergeCell ref="AJ26:AN26"/>
    <mergeCell ref="AJ24:AN24"/>
    <mergeCell ref="AO25:AQ25"/>
    <mergeCell ref="AO24:AQ24"/>
    <mergeCell ref="AK27:AN27"/>
    <mergeCell ref="AS30:AU30"/>
    <mergeCell ref="AK28:AN28"/>
    <mergeCell ref="AJ29:AN29"/>
    <mergeCell ref="AS28:AU28"/>
    <mergeCell ref="AO28:AQ28"/>
    <mergeCell ref="BO8:BR8"/>
    <mergeCell ref="BC18:BF18"/>
    <mergeCell ref="BC19:BF19"/>
    <mergeCell ref="AI7:AM7"/>
    <mergeCell ref="AP1:AZ1"/>
    <mergeCell ref="AP3:AZ3"/>
    <mergeCell ref="BG1:BP1"/>
    <mergeCell ref="BG3:BN3"/>
    <mergeCell ref="BG2:BN2"/>
    <mergeCell ref="AK34:BR36"/>
    <mergeCell ref="AK38:BR40"/>
    <mergeCell ref="C36:E36"/>
    <mergeCell ref="F36:H36"/>
    <mergeCell ref="I36:K36"/>
    <mergeCell ref="O36:Q36"/>
    <mergeCell ref="A13:D14"/>
    <mergeCell ref="G13:H14"/>
    <mergeCell ref="E21:F22"/>
    <mergeCell ref="G21:H22"/>
    <mergeCell ref="E19:F20"/>
    <mergeCell ref="G19:H20"/>
    <mergeCell ref="G15:H16"/>
    <mergeCell ref="A29:D30"/>
    <mergeCell ref="E29:F30"/>
    <mergeCell ref="E23:F24"/>
    <mergeCell ref="I27:L28"/>
    <mergeCell ref="A25:D26"/>
    <mergeCell ref="A23:D24"/>
  </mergeCells>
  <phoneticPr fontId="4"/>
  <pageMargins left="0.6692913385826772" right="3.937007874015748E-2" top="0.55118110236220474" bottom="0.19685039370078741" header="0.19685039370078741" footer="0.19685039370078741"/>
  <pageSetup paperSize="8" scale="68" orientation="landscape" verticalDpi="300" r:id="rId1"/>
  <headerFooter alignWithMargins="0">
    <oddHeader>&amp;C&amp;"ＭＳ ゴシック,太字"&amp;28平成30年度営農計画書　１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I69"/>
  <sheetViews>
    <sheetView showGridLines="0" showZeros="0" view="pageBreakPreview" zoomScale="80" zoomScaleNormal="80" zoomScaleSheetLayoutView="80" workbookViewId="0">
      <selection activeCell="G5" sqref="G5:H5"/>
    </sheetView>
  </sheetViews>
  <sheetFormatPr defaultColWidth="3.5" defaultRowHeight="19.149999999999999" customHeight="1" x14ac:dyDescent="0.15"/>
  <cols>
    <col min="1" max="1" width="2.375" style="189" customWidth="1"/>
    <col min="2" max="6" width="3.5" style="189" customWidth="1"/>
    <col min="7" max="8" width="3.5" style="139" customWidth="1"/>
    <col min="9" max="9" width="2.375" style="189" customWidth="1"/>
    <col min="10" max="11" width="3.5" style="139" customWidth="1"/>
    <col min="12" max="12" width="2.375" style="189" customWidth="1"/>
    <col min="13" max="14" width="2.625" style="139" customWidth="1"/>
    <col min="15" max="15" width="3.5" style="189" customWidth="1"/>
    <col min="16" max="17" width="3.5" style="139" customWidth="1"/>
    <col min="18" max="18" width="3.5" style="189" customWidth="1"/>
    <col min="19" max="19" width="3.5" style="139" customWidth="1"/>
    <col min="20" max="20" width="4.25" style="139" customWidth="1"/>
    <col min="21" max="21" width="3.5" style="189" customWidth="1"/>
    <col min="22" max="23" width="4.25" style="139" customWidth="1"/>
    <col min="24" max="24" width="3.5" style="189" customWidth="1"/>
    <col min="25" max="26" width="3.5" style="139" customWidth="1"/>
    <col min="27" max="27" width="2.375" style="189" customWidth="1"/>
    <col min="28" max="29" width="3.5" style="139" customWidth="1"/>
    <col min="30" max="30" width="2.375" style="189" customWidth="1"/>
    <col min="31" max="32" width="2.625" style="139" customWidth="1"/>
    <col min="33" max="33" width="3.5" style="189" customWidth="1"/>
    <col min="34" max="35" width="3.5" style="139" customWidth="1"/>
    <col min="36" max="36" width="3.5" style="189" customWidth="1"/>
    <col min="37" max="38" width="3.5" style="139" customWidth="1"/>
    <col min="39" max="43" width="3.5" style="189" customWidth="1"/>
    <col min="44" max="45" width="3.875" style="189" customWidth="1"/>
    <col min="46" max="46" width="3.5" style="189" customWidth="1"/>
    <col min="47" max="47" width="3.625" style="189" customWidth="1"/>
    <col min="48" max="53" width="3.5" style="189" customWidth="1"/>
    <col min="54" max="54" width="4.25" style="189" customWidth="1"/>
    <col min="55" max="57" width="3.5" style="189" customWidth="1"/>
    <col min="58" max="58" width="4.25" style="189" customWidth="1"/>
    <col min="59" max="69" width="3.5" style="189" customWidth="1"/>
    <col min="70" max="70" width="4.25" style="189" customWidth="1"/>
    <col min="71" max="72" width="3.5" style="189" customWidth="1"/>
    <col min="73" max="79" width="3.125" style="189" customWidth="1"/>
    <col min="80" max="80" width="4" style="189" customWidth="1"/>
    <col min="81" max="16384" width="3.5" style="189"/>
  </cols>
  <sheetData>
    <row r="1" spans="2:79" ht="19.899999999999999" customHeight="1" thickBot="1" x14ac:dyDescent="0.2">
      <c r="B1" s="21">
        <v>4</v>
      </c>
      <c r="C1" s="21" t="s">
        <v>113</v>
      </c>
      <c r="D1" s="21"/>
      <c r="E1" s="21"/>
      <c r="F1" s="21"/>
      <c r="G1" s="188"/>
      <c r="H1" s="188"/>
      <c r="I1" s="21"/>
      <c r="J1" s="188"/>
      <c r="K1" s="21" t="s">
        <v>766</v>
      </c>
      <c r="L1" s="21"/>
      <c r="Y1" s="188"/>
      <c r="Z1" s="188"/>
      <c r="AA1" s="21"/>
      <c r="AB1" s="190"/>
      <c r="AD1" s="21"/>
      <c r="AR1" s="191">
        <v>5</v>
      </c>
      <c r="AS1" s="191" t="s">
        <v>672</v>
      </c>
      <c r="AT1" s="191"/>
      <c r="AU1" s="191"/>
      <c r="AV1" s="192"/>
      <c r="AW1" s="192"/>
      <c r="AX1" s="192"/>
      <c r="AY1" s="192"/>
      <c r="AZ1" s="192"/>
      <c r="BA1" s="192" t="s">
        <v>439</v>
      </c>
      <c r="BB1" s="192"/>
      <c r="BC1" s="192"/>
      <c r="BD1" s="28"/>
      <c r="BE1" s="28"/>
      <c r="BF1" s="28"/>
      <c r="BG1" s="189" t="s">
        <v>13</v>
      </c>
      <c r="BH1" s="191" t="s">
        <v>114</v>
      </c>
      <c r="BI1" s="28"/>
      <c r="BJ1" s="28"/>
      <c r="BK1" s="28"/>
      <c r="BL1" s="28"/>
      <c r="BR1" s="28"/>
      <c r="BX1" s="28"/>
    </row>
    <row r="2" spans="2:79" ht="19.899999999999999" customHeight="1" thickBot="1" x14ac:dyDescent="0.2">
      <c r="B2" s="767" t="s">
        <v>632</v>
      </c>
      <c r="C2" s="768"/>
      <c r="D2" s="768"/>
      <c r="E2" s="768"/>
      <c r="F2" s="769"/>
      <c r="G2" s="782" t="s">
        <v>645</v>
      </c>
      <c r="H2" s="783"/>
      <c r="I2" s="783"/>
      <c r="J2" s="783"/>
      <c r="K2" s="783"/>
      <c r="L2" s="783"/>
      <c r="M2" s="783"/>
      <c r="N2" s="783"/>
      <c r="O2" s="783"/>
      <c r="P2" s="783"/>
      <c r="Q2" s="783"/>
      <c r="R2" s="783"/>
      <c r="S2" s="783"/>
      <c r="T2" s="783"/>
      <c r="U2" s="783"/>
      <c r="V2" s="783"/>
      <c r="W2" s="783"/>
      <c r="X2" s="784"/>
      <c r="Y2" s="779" t="s">
        <v>646</v>
      </c>
      <c r="Z2" s="710"/>
      <c r="AA2" s="710"/>
      <c r="AB2" s="710"/>
      <c r="AC2" s="710"/>
      <c r="AD2" s="710"/>
      <c r="AE2" s="710"/>
      <c r="AF2" s="710"/>
      <c r="AG2" s="710"/>
      <c r="AH2" s="710"/>
      <c r="AI2" s="710"/>
      <c r="AJ2" s="710"/>
      <c r="AK2" s="710"/>
      <c r="AL2" s="710"/>
      <c r="AM2" s="710"/>
      <c r="AN2" s="710"/>
      <c r="AO2" s="710"/>
      <c r="AP2" s="711"/>
      <c r="AR2" s="871"/>
      <c r="AS2" s="879" t="s">
        <v>115</v>
      </c>
      <c r="AT2" s="880"/>
      <c r="AU2" s="880"/>
      <c r="AV2" s="881"/>
      <c r="AW2" s="886" t="s">
        <v>116</v>
      </c>
      <c r="AX2" s="783"/>
      <c r="AY2" s="783"/>
      <c r="AZ2" s="783"/>
      <c r="BA2" s="783"/>
      <c r="BB2" s="783"/>
      <c r="BC2" s="783"/>
      <c r="BD2" s="783"/>
      <c r="BE2" s="783"/>
      <c r="BF2" s="783"/>
      <c r="BG2" s="783"/>
      <c r="BH2" s="783"/>
      <c r="BI2" s="783"/>
      <c r="BJ2" s="783"/>
      <c r="BK2" s="886" t="s">
        <v>117</v>
      </c>
      <c r="BL2" s="783"/>
      <c r="BM2" s="783"/>
      <c r="BN2" s="783"/>
      <c r="BO2" s="783"/>
      <c r="BP2" s="783"/>
      <c r="BQ2" s="880"/>
      <c r="BR2" s="880"/>
      <c r="BS2" s="880"/>
      <c r="BT2" s="881"/>
      <c r="BU2" s="921" t="s">
        <v>564</v>
      </c>
      <c r="BV2" s="921"/>
      <c r="BW2" s="921"/>
      <c r="BX2" s="893" t="s">
        <v>118</v>
      </c>
      <c r="BY2" s="893"/>
      <c r="BZ2" s="893"/>
      <c r="CA2" s="926"/>
    </row>
    <row r="3" spans="2:79" ht="19.899999999999999" customHeight="1" thickBot="1" x14ac:dyDescent="0.2">
      <c r="B3" s="770"/>
      <c r="C3" s="771"/>
      <c r="D3" s="771"/>
      <c r="E3" s="771"/>
      <c r="F3" s="772"/>
      <c r="G3" s="776" t="s">
        <v>644</v>
      </c>
      <c r="H3" s="777"/>
      <c r="I3" s="777"/>
      <c r="J3" s="777"/>
      <c r="K3" s="777"/>
      <c r="L3" s="778"/>
      <c r="M3" s="741" t="s">
        <v>618</v>
      </c>
      <c r="N3" s="742"/>
      <c r="O3" s="743"/>
      <c r="P3" s="780" t="s">
        <v>643</v>
      </c>
      <c r="Q3" s="777"/>
      <c r="R3" s="777"/>
      <c r="S3" s="777"/>
      <c r="T3" s="777"/>
      <c r="U3" s="777"/>
      <c r="V3" s="777"/>
      <c r="W3" s="777"/>
      <c r="X3" s="781"/>
      <c r="Y3" s="776" t="s">
        <v>644</v>
      </c>
      <c r="Z3" s="777"/>
      <c r="AA3" s="777"/>
      <c r="AB3" s="777"/>
      <c r="AC3" s="777"/>
      <c r="AD3" s="778"/>
      <c r="AE3" s="741" t="s">
        <v>618</v>
      </c>
      <c r="AF3" s="742"/>
      <c r="AG3" s="743"/>
      <c r="AH3" s="780" t="s">
        <v>643</v>
      </c>
      <c r="AI3" s="777"/>
      <c r="AJ3" s="777"/>
      <c r="AK3" s="777"/>
      <c r="AL3" s="777"/>
      <c r="AM3" s="777"/>
      <c r="AN3" s="777"/>
      <c r="AO3" s="777"/>
      <c r="AP3" s="778"/>
      <c r="AR3" s="872"/>
      <c r="AS3" s="882"/>
      <c r="AT3" s="883"/>
      <c r="AU3" s="883"/>
      <c r="AV3" s="884"/>
      <c r="AW3" s="873" t="s">
        <v>123</v>
      </c>
      <c r="AX3" s="874"/>
      <c r="AY3" s="875"/>
      <c r="AZ3" s="873" t="s">
        <v>124</v>
      </c>
      <c r="BA3" s="874"/>
      <c r="BB3" s="875"/>
      <c r="BC3" s="873" t="s">
        <v>125</v>
      </c>
      <c r="BD3" s="875"/>
      <c r="BE3" s="887" t="s">
        <v>126</v>
      </c>
      <c r="BF3" s="888"/>
      <c r="BG3" s="889"/>
      <c r="BH3" s="873" t="s">
        <v>127</v>
      </c>
      <c r="BI3" s="874"/>
      <c r="BJ3" s="875"/>
      <c r="BK3" s="873" t="s">
        <v>128</v>
      </c>
      <c r="BL3" s="874"/>
      <c r="BM3" s="875"/>
      <c r="BN3" s="873" t="s">
        <v>129</v>
      </c>
      <c r="BO3" s="874"/>
      <c r="BP3" s="874"/>
      <c r="BQ3" s="813" t="s">
        <v>130</v>
      </c>
      <c r="BR3" s="814"/>
      <c r="BS3" s="814"/>
      <c r="BT3" s="929"/>
      <c r="BU3" s="922"/>
      <c r="BV3" s="923"/>
      <c r="BW3" s="923"/>
      <c r="BX3" s="927"/>
      <c r="BY3" s="927"/>
      <c r="BZ3" s="927"/>
      <c r="CA3" s="928"/>
    </row>
    <row r="4" spans="2:79" ht="21" customHeight="1" thickBot="1" x14ac:dyDescent="0.2">
      <c r="B4" s="773"/>
      <c r="C4" s="774"/>
      <c r="D4" s="774"/>
      <c r="E4" s="774"/>
      <c r="F4" s="775"/>
      <c r="G4" s="779" t="s">
        <v>83</v>
      </c>
      <c r="H4" s="710"/>
      <c r="I4" s="711"/>
      <c r="J4" s="709" t="s">
        <v>82</v>
      </c>
      <c r="K4" s="710"/>
      <c r="L4" s="711"/>
      <c r="M4" s="709" t="s">
        <v>119</v>
      </c>
      <c r="N4" s="710"/>
      <c r="O4" s="711"/>
      <c r="P4" s="709" t="s">
        <v>120</v>
      </c>
      <c r="Q4" s="710"/>
      <c r="R4" s="711"/>
      <c r="S4" s="709" t="s">
        <v>121</v>
      </c>
      <c r="T4" s="710"/>
      <c r="U4" s="711"/>
      <c r="V4" s="710" t="s">
        <v>122</v>
      </c>
      <c r="W4" s="710"/>
      <c r="X4" s="862"/>
      <c r="Y4" s="779" t="s">
        <v>83</v>
      </c>
      <c r="Z4" s="710"/>
      <c r="AA4" s="711"/>
      <c r="AB4" s="709" t="s">
        <v>82</v>
      </c>
      <c r="AC4" s="710"/>
      <c r="AD4" s="711"/>
      <c r="AE4" s="709" t="s">
        <v>119</v>
      </c>
      <c r="AF4" s="710"/>
      <c r="AG4" s="710"/>
      <c r="AH4" s="709" t="s">
        <v>120</v>
      </c>
      <c r="AI4" s="710"/>
      <c r="AJ4" s="711"/>
      <c r="AK4" s="709" t="s">
        <v>121</v>
      </c>
      <c r="AL4" s="710"/>
      <c r="AM4" s="710"/>
      <c r="AN4" s="709" t="s">
        <v>122</v>
      </c>
      <c r="AO4" s="710"/>
      <c r="AP4" s="711"/>
      <c r="AR4" s="965" t="s">
        <v>652</v>
      </c>
      <c r="AS4" s="813" t="s">
        <v>614</v>
      </c>
      <c r="AT4" s="814"/>
      <c r="AU4" s="814"/>
      <c r="AV4" s="815"/>
      <c r="AW4" s="863"/>
      <c r="AX4" s="885"/>
      <c r="AY4" s="865"/>
      <c r="AZ4" s="863"/>
      <c r="BA4" s="885"/>
      <c r="BB4" s="865"/>
      <c r="BC4" s="863"/>
      <c r="BD4" s="865"/>
      <c r="BE4" s="863"/>
      <c r="BF4" s="885"/>
      <c r="BG4" s="865"/>
      <c r="BH4" s="801">
        <f>AW4+AZ4-BC4+BE4</f>
        <v>0</v>
      </c>
      <c r="BI4" s="800"/>
      <c r="BJ4" s="346" t="s">
        <v>136</v>
      </c>
      <c r="BK4" s="863"/>
      <c r="BL4" s="864"/>
      <c r="BM4" s="24" t="s">
        <v>137</v>
      </c>
      <c r="BN4" s="863"/>
      <c r="BO4" s="864"/>
      <c r="BP4" s="24" t="s">
        <v>138</v>
      </c>
      <c r="BQ4" s="799">
        <f>INT(BK4*BN4)</f>
        <v>0</v>
      </c>
      <c r="BR4" s="800"/>
      <c r="BS4" s="800"/>
      <c r="BT4" s="337" t="s">
        <v>135</v>
      </c>
      <c r="BU4" s="924"/>
      <c r="BV4" s="925"/>
      <c r="BW4" s="925"/>
      <c r="BX4" s="919"/>
      <c r="BY4" s="919"/>
      <c r="BZ4" s="919"/>
      <c r="CA4" s="920"/>
    </row>
    <row r="5" spans="2:79" ht="22.5" customHeight="1" x14ac:dyDescent="0.15">
      <c r="B5" s="839" t="s">
        <v>131</v>
      </c>
      <c r="C5" s="718" t="s">
        <v>0</v>
      </c>
      <c r="D5" s="719"/>
      <c r="E5" s="719"/>
      <c r="F5" s="719"/>
      <c r="G5" s="647"/>
      <c r="H5" s="648"/>
      <c r="I5" s="195" t="s">
        <v>680</v>
      </c>
      <c r="J5" s="652"/>
      <c r="K5" s="648"/>
      <c r="L5" s="196" t="s">
        <v>1</v>
      </c>
      <c r="M5" s="744"/>
      <c r="N5" s="745"/>
      <c r="O5" s="28" t="s">
        <v>133</v>
      </c>
      <c r="P5" s="659">
        <f>(G5+J5)*M5/10</f>
        <v>0</v>
      </c>
      <c r="Q5" s="649"/>
      <c r="R5" s="331" t="s">
        <v>133</v>
      </c>
      <c r="S5" s="837">
        <v>12100</v>
      </c>
      <c r="T5" s="838"/>
      <c r="U5" s="11" t="s">
        <v>134</v>
      </c>
      <c r="V5" s="649">
        <f>INT(P5*S5/1000)</f>
        <v>0</v>
      </c>
      <c r="W5" s="649"/>
      <c r="X5" s="328"/>
      <c r="Y5" s="647"/>
      <c r="Z5" s="648"/>
      <c r="AA5" s="195" t="s">
        <v>1</v>
      </c>
      <c r="AB5" s="652"/>
      <c r="AC5" s="648"/>
      <c r="AD5" s="196" t="s">
        <v>1</v>
      </c>
      <c r="AE5" s="744"/>
      <c r="AF5" s="745"/>
      <c r="AG5" s="28" t="s">
        <v>133</v>
      </c>
      <c r="AH5" s="659">
        <f>(Y5+AB5)*AE5/10</f>
        <v>0</v>
      </c>
      <c r="AI5" s="649"/>
      <c r="AJ5" s="331" t="s">
        <v>133</v>
      </c>
      <c r="AK5" s="657"/>
      <c r="AL5" s="658"/>
      <c r="AM5" s="11" t="s">
        <v>134</v>
      </c>
      <c r="AN5" s="649">
        <f>INT(AH5*AK5/1000)</f>
        <v>0</v>
      </c>
      <c r="AO5" s="649"/>
      <c r="AP5" s="328"/>
      <c r="AR5" s="966"/>
      <c r="AS5" s="962" t="s">
        <v>3</v>
      </c>
      <c r="AT5" s="866" t="s">
        <v>440</v>
      </c>
      <c r="AU5" s="867"/>
      <c r="AV5" s="868"/>
      <c r="AW5" s="811"/>
      <c r="AX5" s="823"/>
      <c r="AY5" s="816"/>
      <c r="AZ5" s="811"/>
      <c r="BA5" s="823"/>
      <c r="BB5" s="816"/>
      <c r="BC5" s="811"/>
      <c r="BD5" s="816"/>
      <c r="BE5" s="811"/>
      <c r="BF5" s="823"/>
      <c r="BG5" s="816"/>
      <c r="BH5" s="890">
        <f>AW5+AZ5-BC5+BE5</f>
        <v>0</v>
      </c>
      <c r="BI5" s="798"/>
      <c r="BJ5" s="350" t="s">
        <v>136</v>
      </c>
      <c r="BK5" s="811"/>
      <c r="BL5" s="812"/>
      <c r="BM5" s="196" t="s">
        <v>136</v>
      </c>
      <c r="BN5" s="811"/>
      <c r="BO5" s="812"/>
      <c r="BP5" s="196" t="s">
        <v>141</v>
      </c>
      <c r="BQ5" s="797">
        <f>INT(BK5*BN5)/1000</f>
        <v>0</v>
      </c>
      <c r="BR5" s="798"/>
      <c r="BS5" s="798"/>
      <c r="BT5" s="347"/>
      <c r="BU5" s="803"/>
      <c r="BV5" s="804"/>
      <c r="BW5" s="804"/>
      <c r="BX5" s="916"/>
      <c r="BY5" s="916"/>
      <c r="BZ5" s="916"/>
      <c r="CA5" s="917"/>
    </row>
    <row r="6" spans="2:79" ht="22.5" customHeight="1" x14ac:dyDescent="0.15">
      <c r="B6" s="840"/>
      <c r="C6" s="718" t="s">
        <v>2</v>
      </c>
      <c r="D6" s="719"/>
      <c r="E6" s="719"/>
      <c r="F6" s="719"/>
      <c r="G6" s="647"/>
      <c r="H6" s="648"/>
      <c r="I6" s="198" t="s">
        <v>680</v>
      </c>
      <c r="J6" s="652"/>
      <c r="K6" s="648"/>
      <c r="L6" s="199" t="s">
        <v>168</v>
      </c>
      <c r="M6" s="744"/>
      <c r="N6" s="745"/>
      <c r="O6" s="13" t="s">
        <v>133</v>
      </c>
      <c r="P6" s="659">
        <f>(G6+J6)*M6/10</f>
        <v>0</v>
      </c>
      <c r="Q6" s="649"/>
      <c r="R6" s="332" t="s">
        <v>133</v>
      </c>
      <c r="S6" s="837">
        <v>5700</v>
      </c>
      <c r="T6" s="838"/>
      <c r="U6" s="12" t="s">
        <v>134</v>
      </c>
      <c r="V6" s="649">
        <f>INT(P6*S6/1000)</f>
        <v>0</v>
      </c>
      <c r="W6" s="649"/>
      <c r="X6" s="329"/>
      <c r="Y6" s="647"/>
      <c r="Z6" s="648"/>
      <c r="AA6" s="198" t="s">
        <v>1</v>
      </c>
      <c r="AB6" s="652"/>
      <c r="AC6" s="648"/>
      <c r="AD6" s="199" t="s">
        <v>1</v>
      </c>
      <c r="AE6" s="744"/>
      <c r="AF6" s="745"/>
      <c r="AG6" s="13" t="s">
        <v>133</v>
      </c>
      <c r="AH6" s="659">
        <f>(Y6+AB6)*AE6/10</f>
        <v>0</v>
      </c>
      <c r="AI6" s="649"/>
      <c r="AJ6" s="332" t="s">
        <v>133</v>
      </c>
      <c r="AK6" s="657"/>
      <c r="AL6" s="658"/>
      <c r="AM6" s="12" t="s">
        <v>134</v>
      </c>
      <c r="AN6" s="649">
        <f>INT(AH6*AK6/1000)</f>
        <v>0</v>
      </c>
      <c r="AO6" s="649"/>
      <c r="AP6" s="329"/>
      <c r="AR6" s="966"/>
      <c r="AS6" s="963"/>
      <c r="AT6" s="709" t="s">
        <v>5</v>
      </c>
      <c r="AU6" s="710"/>
      <c r="AV6" s="711"/>
      <c r="AW6" s="701"/>
      <c r="AX6" s="714"/>
      <c r="AY6" s="702"/>
      <c r="AZ6" s="701"/>
      <c r="BA6" s="714"/>
      <c r="BB6" s="702"/>
      <c r="BC6" s="701"/>
      <c r="BD6" s="702"/>
      <c r="BE6" s="701"/>
      <c r="BF6" s="714"/>
      <c r="BG6" s="702"/>
      <c r="BH6" s="720">
        <f>AW6+AZ6-BC6+BE6</f>
        <v>0</v>
      </c>
      <c r="BI6" s="722"/>
      <c r="BJ6" s="351" t="s">
        <v>136</v>
      </c>
      <c r="BK6" s="701"/>
      <c r="BL6" s="869"/>
      <c r="BM6" s="199" t="s">
        <v>136</v>
      </c>
      <c r="BN6" s="701"/>
      <c r="BO6" s="869"/>
      <c r="BP6" s="199" t="s">
        <v>141</v>
      </c>
      <c r="BQ6" s="797">
        <f>INT(BK6*BN6)/1000</f>
        <v>0</v>
      </c>
      <c r="BR6" s="798"/>
      <c r="BS6" s="798"/>
      <c r="BT6" s="348"/>
      <c r="BU6" s="803"/>
      <c r="BV6" s="804"/>
      <c r="BW6" s="804"/>
      <c r="BX6" s="916"/>
      <c r="BY6" s="916"/>
      <c r="BZ6" s="916"/>
      <c r="CA6" s="917"/>
    </row>
    <row r="7" spans="2:79" ht="22.5" customHeight="1" thickBot="1" x14ac:dyDescent="0.2">
      <c r="B7" s="840"/>
      <c r="C7" s="835" t="s">
        <v>786</v>
      </c>
      <c r="D7" s="836"/>
      <c r="E7" s="836"/>
      <c r="F7" s="836"/>
      <c r="G7" s="647"/>
      <c r="H7" s="648"/>
      <c r="I7" s="198"/>
      <c r="J7" s="652"/>
      <c r="K7" s="648"/>
      <c r="L7" s="199"/>
      <c r="M7" s="744"/>
      <c r="N7" s="745"/>
      <c r="O7" s="13"/>
      <c r="P7" s="659">
        <f>(G7+J7)*M7/10</f>
        <v>0</v>
      </c>
      <c r="Q7" s="649"/>
      <c r="R7" s="12"/>
      <c r="S7" s="657"/>
      <c r="T7" s="658"/>
      <c r="U7" s="12"/>
      <c r="V7" s="674">
        <f t="shared" ref="V7:V8" si="0">INT(P7*S7/1000)</f>
        <v>0</v>
      </c>
      <c r="W7" s="674"/>
      <c r="X7" s="200"/>
      <c r="Y7" s="647"/>
      <c r="Z7" s="648"/>
      <c r="AA7" s="198"/>
      <c r="AB7" s="652"/>
      <c r="AC7" s="648"/>
      <c r="AD7" s="199"/>
      <c r="AE7" s="744"/>
      <c r="AF7" s="745"/>
      <c r="AG7" s="13"/>
      <c r="AH7" s="673">
        <f t="shared" ref="AH7:AH8" si="1">(Y7+AB7)*AE7/10</f>
        <v>0</v>
      </c>
      <c r="AI7" s="674"/>
      <c r="AJ7" s="12"/>
      <c r="AK7" s="657"/>
      <c r="AL7" s="658"/>
      <c r="AM7" s="12"/>
      <c r="AN7" s="674">
        <f t="shared" ref="AN7:AN8" si="2">INT(AH7*AK7/1000)</f>
        <v>0</v>
      </c>
      <c r="AO7" s="674"/>
      <c r="AP7" s="200"/>
      <c r="AR7" s="966"/>
      <c r="AS7" s="964"/>
      <c r="AT7" s="709" t="s">
        <v>6</v>
      </c>
      <c r="AU7" s="710"/>
      <c r="AV7" s="711"/>
      <c r="AW7" s="701"/>
      <c r="AX7" s="714"/>
      <c r="AY7" s="702"/>
      <c r="AZ7" s="701"/>
      <c r="BA7" s="714"/>
      <c r="BB7" s="702"/>
      <c r="BC7" s="701"/>
      <c r="BD7" s="702"/>
      <c r="BE7" s="701"/>
      <c r="BF7" s="714"/>
      <c r="BG7" s="702"/>
      <c r="BH7" s="720">
        <f>AW7+AZ7-BC7+BE7</f>
        <v>0</v>
      </c>
      <c r="BI7" s="722"/>
      <c r="BJ7" s="351" t="s">
        <v>136</v>
      </c>
      <c r="BK7" s="701"/>
      <c r="BL7" s="869"/>
      <c r="BM7" s="199" t="s">
        <v>136</v>
      </c>
      <c r="BN7" s="701"/>
      <c r="BO7" s="869"/>
      <c r="BP7" s="199" t="s">
        <v>141</v>
      </c>
      <c r="BQ7" s="797">
        <f>INT(BK7*BN7)/1000</f>
        <v>0</v>
      </c>
      <c r="BR7" s="798"/>
      <c r="BS7" s="798"/>
      <c r="BT7" s="348"/>
      <c r="BU7" s="803"/>
      <c r="BV7" s="804"/>
      <c r="BW7" s="804"/>
      <c r="BX7" s="916"/>
      <c r="BY7" s="916"/>
      <c r="BZ7" s="916"/>
      <c r="CA7" s="917"/>
    </row>
    <row r="8" spans="2:79" ht="22.5" customHeight="1" thickBot="1" x14ac:dyDescent="0.2">
      <c r="B8" s="841"/>
      <c r="C8" s="832" t="s">
        <v>785</v>
      </c>
      <c r="D8" s="833"/>
      <c r="E8" s="833"/>
      <c r="F8" s="834"/>
      <c r="G8" s="647"/>
      <c r="H8" s="648"/>
      <c r="I8" s="195"/>
      <c r="J8" s="652"/>
      <c r="K8" s="648"/>
      <c r="L8" s="196"/>
      <c r="M8" s="744"/>
      <c r="N8" s="745"/>
      <c r="O8" s="28"/>
      <c r="P8" s="673">
        <f t="shared" ref="P8" si="3">(G8+J8)*M8/10</f>
        <v>0</v>
      </c>
      <c r="Q8" s="674"/>
      <c r="R8" s="11"/>
      <c r="S8" s="657"/>
      <c r="T8" s="658"/>
      <c r="U8" s="11"/>
      <c r="V8" s="674">
        <f t="shared" si="0"/>
        <v>0</v>
      </c>
      <c r="W8" s="674"/>
      <c r="X8" s="201"/>
      <c r="Y8" s="647"/>
      <c r="Z8" s="648"/>
      <c r="AA8" s="195"/>
      <c r="AB8" s="652"/>
      <c r="AC8" s="648"/>
      <c r="AD8" s="196"/>
      <c r="AE8" s="744"/>
      <c r="AF8" s="745"/>
      <c r="AG8" s="28"/>
      <c r="AH8" s="673">
        <f t="shared" si="1"/>
        <v>0</v>
      </c>
      <c r="AI8" s="674"/>
      <c r="AJ8" s="11"/>
      <c r="AK8" s="657"/>
      <c r="AL8" s="658"/>
      <c r="AM8" s="11"/>
      <c r="AN8" s="674">
        <f t="shared" si="2"/>
        <v>0</v>
      </c>
      <c r="AO8" s="674"/>
      <c r="AP8" s="201"/>
      <c r="AR8" s="966"/>
      <c r="AS8" s="813" t="s">
        <v>615</v>
      </c>
      <c r="AT8" s="814"/>
      <c r="AU8" s="814"/>
      <c r="AV8" s="815"/>
      <c r="AW8" s="801">
        <f>SUM(AW5:AY7)</f>
        <v>0</v>
      </c>
      <c r="AX8" s="800"/>
      <c r="AY8" s="802"/>
      <c r="AZ8" s="801">
        <f>SUM(AZ5:BB7)</f>
        <v>0</v>
      </c>
      <c r="BA8" s="800"/>
      <c r="BB8" s="802"/>
      <c r="BC8" s="801">
        <f>SUM(BC5:BD7)</f>
        <v>0</v>
      </c>
      <c r="BD8" s="802"/>
      <c r="BE8" s="801">
        <f>SUM(BE5:BG7)</f>
        <v>0</v>
      </c>
      <c r="BF8" s="800"/>
      <c r="BG8" s="802"/>
      <c r="BH8" s="801">
        <f>SUM(BH5:BI7)</f>
        <v>0</v>
      </c>
      <c r="BI8" s="800"/>
      <c r="BJ8" s="346" t="s">
        <v>136</v>
      </c>
      <c r="BK8" s="801">
        <f>SUM(BK5:BL7)</f>
        <v>0</v>
      </c>
      <c r="BL8" s="870"/>
      <c r="BM8" s="334" t="s">
        <v>136</v>
      </c>
      <c r="BN8" s="903"/>
      <c r="BO8" s="904"/>
      <c r="BP8" s="24"/>
      <c r="BQ8" s="799">
        <f>SUM(BQ5:BS7)</f>
        <v>0</v>
      </c>
      <c r="BR8" s="800"/>
      <c r="BS8" s="800"/>
      <c r="BT8" s="337" t="s">
        <v>135</v>
      </c>
      <c r="BU8" s="803"/>
      <c r="BV8" s="804"/>
      <c r="BW8" s="804"/>
      <c r="BX8" s="916"/>
      <c r="BY8" s="916"/>
      <c r="BZ8" s="916"/>
      <c r="CA8" s="917"/>
    </row>
    <row r="9" spans="2:79" ht="22.5" customHeight="1" thickBot="1" x14ac:dyDescent="0.2">
      <c r="B9" s="683" t="s">
        <v>142</v>
      </c>
      <c r="C9" s="684"/>
      <c r="D9" s="684"/>
      <c r="E9" s="684"/>
      <c r="F9" s="685"/>
      <c r="G9" s="765">
        <f>SUM(G5:H8)</f>
        <v>0</v>
      </c>
      <c r="H9" s="675"/>
      <c r="I9" s="335" t="s">
        <v>680</v>
      </c>
      <c r="J9" s="693">
        <f>SUM(J5:K8)</f>
        <v>0</v>
      </c>
      <c r="K9" s="675"/>
      <c r="L9" s="334" t="s">
        <v>4</v>
      </c>
      <c r="M9" s="746"/>
      <c r="N9" s="747"/>
      <c r="O9" s="27" t="s">
        <v>133</v>
      </c>
      <c r="P9" s="696"/>
      <c r="Q9" s="697"/>
      <c r="R9" s="27" t="s">
        <v>133</v>
      </c>
      <c r="S9" s="703"/>
      <c r="T9" s="704"/>
      <c r="U9" s="27" t="s">
        <v>134</v>
      </c>
      <c r="V9" s="693">
        <f>SUM(V5:W8)</f>
        <v>0</v>
      </c>
      <c r="W9" s="675"/>
      <c r="X9" s="337" t="s">
        <v>135</v>
      </c>
      <c r="Y9" s="765">
        <f>SUM(Y5:Z8)</f>
        <v>0</v>
      </c>
      <c r="Z9" s="675"/>
      <c r="AA9" s="335" t="s">
        <v>1</v>
      </c>
      <c r="AB9" s="693">
        <f>SUM(AB5:AC8)</f>
        <v>0</v>
      </c>
      <c r="AC9" s="675"/>
      <c r="AD9" s="334" t="s">
        <v>1</v>
      </c>
      <c r="AE9" s="746"/>
      <c r="AF9" s="747"/>
      <c r="AG9" s="27" t="s">
        <v>133</v>
      </c>
      <c r="AH9" s="696"/>
      <c r="AI9" s="697"/>
      <c r="AJ9" s="27" t="s">
        <v>133</v>
      </c>
      <c r="AK9" s="703"/>
      <c r="AL9" s="704"/>
      <c r="AM9" s="27" t="s">
        <v>134</v>
      </c>
      <c r="AN9" s="693">
        <f>SUM(AN5:AO8)</f>
        <v>0</v>
      </c>
      <c r="AO9" s="675"/>
      <c r="AP9" s="337" t="s">
        <v>135</v>
      </c>
      <c r="AR9" s="966"/>
      <c r="AS9" s="962" t="s">
        <v>7</v>
      </c>
      <c r="AT9" s="893" t="s">
        <v>8</v>
      </c>
      <c r="AU9" s="893"/>
      <c r="AV9" s="893"/>
      <c r="AW9" s="807"/>
      <c r="AX9" s="809"/>
      <c r="AY9" s="810"/>
      <c r="AZ9" s="807"/>
      <c r="BA9" s="809"/>
      <c r="BB9" s="810"/>
      <c r="BC9" s="807"/>
      <c r="BD9" s="810"/>
      <c r="BE9" s="807"/>
      <c r="BF9" s="809"/>
      <c r="BG9" s="810"/>
      <c r="BH9" s="720">
        <f>AW9+AZ9-BC9+BE9</f>
        <v>0</v>
      </c>
      <c r="BI9" s="722"/>
      <c r="BJ9" s="352" t="s">
        <v>136</v>
      </c>
      <c r="BK9" s="807"/>
      <c r="BL9" s="808"/>
      <c r="BM9" s="202" t="s">
        <v>136</v>
      </c>
      <c r="BN9" s="807"/>
      <c r="BO9" s="808"/>
      <c r="BP9" s="199" t="s">
        <v>141</v>
      </c>
      <c r="BQ9" s="797">
        <f>INT(BK9*BN9)/1000</f>
        <v>0</v>
      </c>
      <c r="BR9" s="798"/>
      <c r="BS9" s="798"/>
      <c r="BT9" s="354"/>
      <c r="BU9" s="803"/>
      <c r="BV9" s="804"/>
      <c r="BW9" s="804"/>
      <c r="BX9" s="916"/>
      <c r="BY9" s="916"/>
      <c r="BZ9" s="916"/>
      <c r="CA9" s="917"/>
    </row>
    <row r="10" spans="2:79" ht="22.5" customHeight="1" x14ac:dyDescent="0.15">
      <c r="B10" s="676" t="s">
        <v>143</v>
      </c>
      <c r="C10" s="203" t="s">
        <v>620</v>
      </c>
      <c r="D10" s="204"/>
      <c r="E10" s="204"/>
      <c r="F10" s="204"/>
      <c r="G10" s="653"/>
      <c r="H10" s="654"/>
      <c r="I10" s="202" t="s">
        <v>132</v>
      </c>
      <c r="J10" s="690"/>
      <c r="K10" s="654"/>
      <c r="L10" s="202" t="s">
        <v>132</v>
      </c>
      <c r="M10" s="726"/>
      <c r="N10" s="727"/>
      <c r="O10" s="42" t="s">
        <v>133</v>
      </c>
      <c r="P10" s="659">
        <f>(G10+J10)*M10/10</f>
        <v>0</v>
      </c>
      <c r="Q10" s="649"/>
      <c r="R10" s="333" t="s">
        <v>133</v>
      </c>
      <c r="S10" s="671"/>
      <c r="T10" s="672"/>
      <c r="U10" s="37" t="s">
        <v>134</v>
      </c>
      <c r="V10" s="649">
        <f>INT(P10*S10/1000)</f>
        <v>0</v>
      </c>
      <c r="W10" s="649"/>
      <c r="X10" s="330"/>
      <c r="Y10" s="653"/>
      <c r="Z10" s="654"/>
      <c r="AA10" s="202" t="s">
        <v>1</v>
      </c>
      <c r="AB10" s="690"/>
      <c r="AC10" s="654"/>
      <c r="AD10" s="202" t="s">
        <v>1</v>
      </c>
      <c r="AE10" s="726"/>
      <c r="AF10" s="727"/>
      <c r="AG10" s="42" t="s">
        <v>133</v>
      </c>
      <c r="AH10" s="659">
        <f>(Y10+AB10)*AE10/10</f>
        <v>0</v>
      </c>
      <c r="AI10" s="649"/>
      <c r="AJ10" s="333" t="s">
        <v>133</v>
      </c>
      <c r="AK10" s="671"/>
      <c r="AL10" s="672"/>
      <c r="AM10" s="37" t="s">
        <v>134</v>
      </c>
      <c r="AN10" s="649">
        <f>INT(AH10*AK10/1000)</f>
        <v>0</v>
      </c>
      <c r="AO10" s="649"/>
      <c r="AP10" s="330"/>
      <c r="AR10" s="966"/>
      <c r="AS10" s="963"/>
      <c r="AT10" s="822" t="s">
        <v>5</v>
      </c>
      <c r="AU10" s="822"/>
      <c r="AV10" s="822"/>
      <c r="AW10" s="819"/>
      <c r="AX10" s="820"/>
      <c r="AY10" s="821"/>
      <c r="AZ10" s="819"/>
      <c r="BA10" s="820"/>
      <c r="BB10" s="821"/>
      <c r="BC10" s="819"/>
      <c r="BD10" s="821"/>
      <c r="BE10" s="819"/>
      <c r="BF10" s="820"/>
      <c r="BG10" s="821"/>
      <c r="BH10" s="720">
        <f>AW10+AZ10-BC10+BE10</f>
        <v>0</v>
      </c>
      <c r="BI10" s="722"/>
      <c r="BJ10" s="353" t="s">
        <v>136</v>
      </c>
      <c r="BK10" s="811"/>
      <c r="BL10" s="812"/>
      <c r="BM10" s="205" t="s">
        <v>136</v>
      </c>
      <c r="BN10" s="811"/>
      <c r="BO10" s="812"/>
      <c r="BP10" s="199" t="s">
        <v>141</v>
      </c>
      <c r="BQ10" s="797">
        <f>INT(BK10*BN10)/1000</f>
        <v>0</v>
      </c>
      <c r="BR10" s="798"/>
      <c r="BS10" s="798"/>
      <c r="BT10" s="348"/>
      <c r="BU10" s="803"/>
      <c r="BV10" s="804"/>
      <c r="BW10" s="804"/>
      <c r="BX10" s="916"/>
      <c r="BY10" s="916"/>
      <c r="BZ10" s="916"/>
      <c r="CA10" s="917"/>
    </row>
    <row r="11" spans="2:79" ht="22.5" customHeight="1" x14ac:dyDescent="0.15">
      <c r="B11" s="677"/>
      <c r="C11" s="193" t="s">
        <v>619</v>
      </c>
      <c r="D11" s="194"/>
      <c r="E11" s="194"/>
      <c r="F11" s="194"/>
      <c r="G11" s="647"/>
      <c r="H11" s="648"/>
      <c r="I11" s="199" t="s">
        <v>1</v>
      </c>
      <c r="J11" s="652"/>
      <c r="K11" s="648"/>
      <c r="L11" s="199" t="s">
        <v>1</v>
      </c>
      <c r="M11" s="744"/>
      <c r="N11" s="745"/>
      <c r="O11" s="13" t="s">
        <v>133</v>
      </c>
      <c r="P11" s="659">
        <f>(G11+J11)*M11/10</f>
        <v>0</v>
      </c>
      <c r="Q11" s="649"/>
      <c r="R11" s="332" t="s">
        <v>133</v>
      </c>
      <c r="S11" s="657"/>
      <c r="T11" s="658"/>
      <c r="U11" s="12" t="s">
        <v>134</v>
      </c>
      <c r="V11" s="649">
        <f>INT(P11*S11/1000)</f>
        <v>0</v>
      </c>
      <c r="W11" s="649"/>
      <c r="X11" s="329"/>
      <c r="Y11" s="647"/>
      <c r="Z11" s="648"/>
      <c r="AA11" s="199" t="s">
        <v>1</v>
      </c>
      <c r="AB11" s="652"/>
      <c r="AC11" s="648"/>
      <c r="AD11" s="199" t="s">
        <v>1</v>
      </c>
      <c r="AE11" s="744"/>
      <c r="AF11" s="745"/>
      <c r="AG11" s="13" t="s">
        <v>133</v>
      </c>
      <c r="AH11" s="659">
        <f>(Y11+AB11)*AE11/10</f>
        <v>0</v>
      </c>
      <c r="AI11" s="649"/>
      <c r="AJ11" s="332" t="s">
        <v>133</v>
      </c>
      <c r="AK11" s="657"/>
      <c r="AL11" s="658"/>
      <c r="AM11" s="12" t="s">
        <v>134</v>
      </c>
      <c r="AN11" s="649">
        <f>INT(AH11*AK11/1000)</f>
        <v>0</v>
      </c>
      <c r="AO11" s="649"/>
      <c r="AP11" s="329"/>
      <c r="AR11" s="966"/>
      <c r="AS11" s="963"/>
      <c r="AT11" s="839" t="s">
        <v>9</v>
      </c>
      <c r="AU11" s="839"/>
      <c r="AV11" s="839"/>
      <c r="AW11" s="819"/>
      <c r="AX11" s="820"/>
      <c r="AY11" s="821"/>
      <c r="AZ11" s="819"/>
      <c r="BA11" s="820"/>
      <c r="BB11" s="821"/>
      <c r="BC11" s="819"/>
      <c r="BD11" s="821"/>
      <c r="BE11" s="819"/>
      <c r="BF11" s="820"/>
      <c r="BG11" s="821"/>
      <c r="BH11" s="720">
        <f>AW11+AZ11-BC11+BE11</f>
        <v>0</v>
      </c>
      <c r="BI11" s="722"/>
      <c r="BJ11" s="353" t="s">
        <v>136</v>
      </c>
      <c r="BK11" s="811"/>
      <c r="BL11" s="812"/>
      <c r="BM11" s="205" t="s">
        <v>136</v>
      </c>
      <c r="BN11" s="811"/>
      <c r="BO11" s="812"/>
      <c r="BP11" s="199" t="s">
        <v>141</v>
      </c>
      <c r="BQ11" s="797">
        <f>INT(BK11*BN11)/1000</f>
        <v>0</v>
      </c>
      <c r="BR11" s="798"/>
      <c r="BS11" s="798"/>
      <c r="BT11" s="348"/>
      <c r="BU11" s="803"/>
      <c r="BV11" s="804"/>
      <c r="BW11" s="804"/>
      <c r="BX11" s="916"/>
      <c r="BY11" s="916"/>
      <c r="BZ11" s="916"/>
      <c r="CA11" s="917"/>
    </row>
    <row r="12" spans="2:79" ht="22.5" customHeight="1" thickBot="1" x14ac:dyDescent="0.2">
      <c r="B12" s="677"/>
      <c r="C12" s="39" t="s">
        <v>621</v>
      </c>
      <c r="D12" s="194"/>
      <c r="E12" s="194"/>
      <c r="F12" s="194"/>
      <c r="G12" s="647"/>
      <c r="H12" s="648"/>
      <c r="I12" s="199" t="s">
        <v>1</v>
      </c>
      <c r="J12" s="652"/>
      <c r="K12" s="648"/>
      <c r="L12" s="199" t="s">
        <v>1</v>
      </c>
      <c r="M12" s="744"/>
      <c r="N12" s="745"/>
      <c r="O12" s="13" t="s">
        <v>133</v>
      </c>
      <c r="P12" s="659">
        <f>(G12+J12)*M12/10</f>
        <v>0</v>
      </c>
      <c r="Q12" s="649"/>
      <c r="R12" s="332" t="s">
        <v>133</v>
      </c>
      <c r="S12" s="657"/>
      <c r="T12" s="658"/>
      <c r="U12" s="12" t="s">
        <v>134</v>
      </c>
      <c r="V12" s="649">
        <f>INT(P12*S12/1000)</f>
        <v>0</v>
      </c>
      <c r="W12" s="649"/>
      <c r="X12" s="329"/>
      <c r="Y12" s="647"/>
      <c r="Z12" s="648"/>
      <c r="AA12" s="199" t="s">
        <v>1</v>
      </c>
      <c r="AB12" s="652"/>
      <c r="AC12" s="648"/>
      <c r="AD12" s="199" t="s">
        <v>1</v>
      </c>
      <c r="AE12" s="744"/>
      <c r="AF12" s="745"/>
      <c r="AG12" s="13" t="s">
        <v>133</v>
      </c>
      <c r="AH12" s="659">
        <f>(Y12+AB12)*AE12/10</f>
        <v>0</v>
      </c>
      <c r="AI12" s="649"/>
      <c r="AJ12" s="332" t="s">
        <v>133</v>
      </c>
      <c r="AK12" s="657"/>
      <c r="AL12" s="658"/>
      <c r="AM12" s="12" t="s">
        <v>134</v>
      </c>
      <c r="AN12" s="649">
        <f>INT(AH12*AK12/1000)</f>
        <v>0</v>
      </c>
      <c r="AO12" s="649"/>
      <c r="AP12" s="329"/>
      <c r="AR12" s="966"/>
      <c r="AS12" s="964"/>
      <c r="AT12" s="709" t="s">
        <v>6</v>
      </c>
      <c r="AU12" s="710"/>
      <c r="AV12" s="711"/>
      <c r="AW12" s="819"/>
      <c r="AX12" s="820"/>
      <c r="AY12" s="821"/>
      <c r="AZ12" s="819"/>
      <c r="BA12" s="820"/>
      <c r="BB12" s="821"/>
      <c r="BC12" s="819"/>
      <c r="BD12" s="821"/>
      <c r="BE12" s="819"/>
      <c r="BF12" s="820"/>
      <c r="BG12" s="821"/>
      <c r="BH12" s="720">
        <f>AW12+AZ12-BC12+BE12</f>
        <v>0</v>
      </c>
      <c r="BI12" s="722"/>
      <c r="BJ12" s="353" t="s">
        <v>136</v>
      </c>
      <c r="BK12" s="811"/>
      <c r="BL12" s="812"/>
      <c r="BM12" s="205" t="s">
        <v>136</v>
      </c>
      <c r="BN12" s="811"/>
      <c r="BO12" s="812"/>
      <c r="BP12" s="199" t="s">
        <v>141</v>
      </c>
      <c r="BQ12" s="797">
        <f>INT(BK12*BN12)/1000</f>
        <v>0</v>
      </c>
      <c r="BR12" s="798"/>
      <c r="BS12" s="798"/>
      <c r="BT12" s="348"/>
      <c r="BU12" s="803"/>
      <c r="BV12" s="804"/>
      <c r="BW12" s="804"/>
      <c r="BX12" s="916"/>
      <c r="BY12" s="916"/>
      <c r="BZ12" s="916"/>
      <c r="CA12" s="917"/>
    </row>
    <row r="13" spans="2:79" ht="22.5" customHeight="1" thickBot="1" x14ac:dyDescent="0.2">
      <c r="B13" s="678"/>
      <c r="C13" s="959" t="s">
        <v>785</v>
      </c>
      <c r="D13" s="960"/>
      <c r="E13" s="960"/>
      <c r="F13" s="961"/>
      <c r="G13" s="686"/>
      <c r="H13" s="651"/>
      <c r="I13" s="196"/>
      <c r="J13" s="650"/>
      <c r="K13" s="651"/>
      <c r="L13" s="196"/>
      <c r="M13" s="792"/>
      <c r="N13" s="793"/>
      <c r="O13" s="28"/>
      <c r="P13" s="673">
        <f>(G13+J13)*M13/10</f>
        <v>0</v>
      </c>
      <c r="Q13" s="674"/>
      <c r="R13" s="11"/>
      <c r="S13" s="705"/>
      <c r="T13" s="706"/>
      <c r="U13" s="11"/>
      <c r="V13" s="674">
        <f>INT(P13*S13/1000)</f>
        <v>0</v>
      </c>
      <c r="W13" s="674"/>
      <c r="X13" s="201"/>
      <c r="Y13" s="686"/>
      <c r="Z13" s="651"/>
      <c r="AA13" s="196"/>
      <c r="AB13" s="650"/>
      <c r="AC13" s="651"/>
      <c r="AD13" s="196"/>
      <c r="AE13" s="792"/>
      <c r="AF13" s="793"/>
      <c r="AG13" s="28"/>
      <c r="AH13" s="673">
        <f>(Y13+AB13)*AE13/10</f>
        <v>0</v>
      </c>
      <c r="AI13" s="674"/>
      <c r="AJ13" s="11"/>
      <c r="AK13" s="705"/>
      <c r="AL13" s="706"/>
      <c r="AM13" s="11"/>
      <c r="AN13" s="674">
        <f>INT(AH13*AK13/1000)</f>
        <v>0</v>
      </c>
      <c r="AO13" s="674"/>
      <c r="AP13" s="201"/>
      <c r="AR13" s="966"/>
      <c r="AS13" s="817" t="s">
        <v>616</v>
      </c>
      <c r="AT13" s="818"/>
      <c r="AU13" s="818"/>
      <c r="AV13" s="818"/>
      <c r="AW13" s="801">
        <f>SUM(AW9:AY12)</f>
        <v>0</v>
      </c>
      <c r="AX13" s="800"/>
      <c r="AY13" s="802"/>
      <c r="AZ13" s="801">
        <f>SUM(AZ9:BB12)</f>
        <v>0</v>
      </c>
      <c r="BA13" s="800"/>
      <c r="BB13" s="802"/>
      <c r="BC13" s="801">
        <f>SUM(BC9:BD12)</f>
        <v>0</v>
      </c>
      <c r="BD13" s="802"/>
      <c r="BE13" s="801">
        <f>SUM(BE9:BG12)</f>
        <v>0</v>
      </c>
      <c r="BF13" s="800"/>
      <c r="BG13" s="802"/>
      <c r="BH13" s="801">
        <f>SUM(BH9:BI12)</f>
        <v>0</v>
      </c>
      <c r="BI13" s="800"/>
      <c r="BJ13" s="346" t="s">
        <v>136</v>
      </c>
      <c r="BK13" s="801">
        <f>SUM(BK9:BL12)</f>
        <v>0</v>
      </c>
      <c r="BL13" s="870"/>
      <c r="BM13" s="334" t="s">
        <v>136</v>
      </c>
      <c r="BN13" s="805"/>
      <c r="BO13" s="806"/>
      <c r="BP13" s="24"/>
      <c r="BQ13" s="799">
        <f>SUM(BQ9:BS12)</f>
        <v>0</v>
      </c>
      <c r="BR13" s="800"/>
      <c r="BS13" s="800"/>
      <c r="BT13" s="337" t="s">
        <v>135</v>
      </c>
      <c r="BU13" s="803"/>
      <c r="BV13" s="804"/>
      <c r="BW13" s="804"/>
      <c r="BX13" s="916"/>
      <c r="BY13" s="916"/>
      <c r="BZ13" s="916"/>
      <c r="CA13" s="917"/>
    </row>
    <row r="14" spans="2:79" ht="22.5" customHeight="1" thickBot="1" x14ac:dyDescent="0.2">
      <c r="B14" s="683" t="s">
        <v>146</v>
      </c>
      <c r="C14" s="684"/>
      <c r="D14" s="684"/>
      <c r="E14" s="684"/>
      <c r="F14" s="685"/>
      <c r="G14" s="687">
        <f>SUM(G10:H13)</f>
        <v>0</v>
      </c>
      <c r="H14" s="670"/>
      <c r="I14" s="334" t="s">
        <v>10</v>
      </c>
      <c r="J14" s="669">
        <f>SUM(J10:K13)</f>
        <v>0</v>
      </c>
      <c r="K14" s="670"/>
      <c r="L14" s="334" t="s">
        <v>10</v>
      </c>
      <c r="M14" s="746"/>
      <c r="N14" s="747"/>
      <c r="O14" s="27" t="s">
        <v>133</v>
      </c>
      <c r="P14" s="696">
        <f>SUM(P10:Q13)</f>
        <v>0</v>
      </c>
      <c r="Q14" s="697"/>
      <c r="R14" s="27" t="s">
        <v>133</v>
      </c>
      <c r="S14" s="703"/>
      <c r="T14" s="704"/>
      <c r="U14" s="27" t="s">
        <v>134</v>
      </c>
      <c r="V14" s="696">
        <f>SUM(V10:W13)</f>
        <v>0</v>
      </c>
      <c r="W14" s="697"/>
      <c r="X14" s="30" t="s">
        <v>135</v>
      </c>
      <c r="Y14" s="687">
        <f>SUM(Y10:Z13)</f>
        <v>0</v>
      </c>
      <c r="Z14" s="670"/>
      <c r="AA14" s="334" t="s">
        <v>1</v>
      </c>
      <c r="AB14" s="669">
        <f>SUM(AB10:AC13)</f>
        <v>0</v>
      </c>
      <c r="AC14" s="670"/>
      <c r="AD14" s="334" t="s">
        <v>1</v>
      </c>
      <c r="AE14" s="746"/>
      <c r="AF14" s="747"/>
      <c r="AG14" s="27" t="s">
        <v>133</v>
      </c>
      <c r="AH14" s="696">
        <f>SUM(AH10:AI13)</f>
        <v>0</v>
      </c>
      <c r="AI14" s="697"/>
      <c r="AJ14" s="27" t="s">
        <v>133</v>
      </c>
      <c r="AK14" s="703"/>
      <c r="AL14" s="704"/>
      <c r="AM14" s="27" t="s">
        <v>134</v>
      </c>
      <c r="AN14" s="693">
        <f>SUM(AN10:AO13)</f>
        <v>0</v>
      </c>
      <c r="AO14" s="675"/>
      <c r="AP14" s="337" t="s">
        <v>135</v>
      </c>
      <c r="AR14" s="966"/>
      <c r="AS14" s="794" t="s">
        <v>338</v>
      </c>
      <c r="AT14" s="892" t="s">
        <v>418</v>
      </c>
      <c r="AU14" s="892"/>
      <c r="AV14" s="892"/>
      <c r="AW14" s="811"/>
      <c r="AX14" s="823"/>
      <c r="AY14" s="816"/>
      <c r="AZ14" s="811"/>
      <c r="BA14" s="823"/>
      <c r="BB14" s="816"/>
      <c r="BC14" s="811"/>
      <c r="BD14" s="816"/>
      <c r="BE14" s="811"/>
      <c r="BF14" s="823"/>
      <c r="BG14" s="816"/>
      <c r="BH14" s="720">
        <f>AW14+AZ14-BC14+BE14</f>
        <v>0</v>
      </c>
      <c r="BI14" s="722"/>
      <c r="BJ14" s="353" t="s">
        <v>136</v>
      </c>
      <c r="BK14" s="811"/>
      <c r="BL14" s="812"/>
      <c r="BM14" s="205" t="s">
        <v>136</v>
      </c>
      <c r="BN14" s="807"/>
      <c r="BO14" s="808"/>
      <c r="BP14" s="199" t="s">
        <v>141</v>
      </c>
      <c r="BQ14" s="797">
        <f>INT(BK14*BN14)/1000</f>
        <v>0</v>
      </c>
      <c r="BR14" s="798"/>
      <c r="BS14" s="798"/>
      <c r="BT14" s="356"/>
      <c r="BU14" s="803"/>
      <c r="BV14" s="804"/>
      <c r="BW14" s="804"/>
      <c r="BX14" s="916"/>
      <c r="BY14" s="916"/>
      <c r="BZ14" s="916"/>
      <c r="CA14" s="917"/>
    </row>
    <row r="15" spans="2:79" ht="22.5" customHeight="1" x14ac:dyDescent="0.15">
      <c r="B15" s="842" t="s">
        <v>60</v>
      </c>
      <c r="C15" s="206" t="s">
        <v>622</v>
      </c>
      <c r="D15" s="207"/>
      <c r="E15" s="207"/>
      <c r="F15" s="207"/>
      <c r="G15" s="653"/>
      <c r="H15" s="654"/>
      <c r="I15" s="202" t="s">
        <v>140</v>
      </c>
      <c r="J15" s="690"/>
      <c r="K15" s="654"/>
      <c r="L15" s="202" t="s">
        <v>140</v>
      </c>
      <c r="M15" s="726"/>
      <c r="N15" s="727"/>
      <c r="O15" s="42" t="s">
        <v>133</v>
      </c>
      <c r="P15" s="659">
        <f t="shared" ref="P15:P21" si="4">(G15+J15)*M15/10</f>
        <v>0</v>
      </c>
      <c r="Q15" s="649"/>
      <c r="R15" s="333" t="s">
        <v>133</v>
      </c>
      <c r="S15" s="860">
        <v>20000</v>
      </c>
      <c r="T15" s="861"/>
      <c r="U15" s="37" t="s">
        <v>134</v>
      </c>
      <c r="V15" s="649">
        <f>INT(P15*S15/1000)</f>
        <v>0</v>
      </c>
      <c r="W15" s="649"/>
      <c r="X15" s="330"/>
      <c r="Y15" s="653"/>
      <c r="Z15" s="654"/>
      <c r="AA15" s="202" t="s">
        <v>1</v>
      </c>
      <c r="AB15" s="690"/>
      <c r="AC15" s="654"/>
      <c r="AD15" s="202" t="s">
        <v>1</v>
      </c>
      <c r="AE15" s="726"/>
      <c r="AF15" s="727"/>
      <c r="AG15" s="42" t="s">
        <v>133</v>
      </c>
      <c r="AH15" s="659">
        <f t="shared" ref="AH15:AH22" si="5">(Y15+AB15)*AE15/10</f>
        <v>0</v>
      </c>
      <c r="AI15" s="649"/>
      <c r="AJ15" s="333" t="s">
        <v>133</v>
      </c>
      <c r="AK15" s="671"/>
      <c r="AL15" s="672"/>
      <c r="AM15" s="37" t="s">
        <v>134</v>
      </c>
      <c r="AN15" s="649">
        <f>INT(AH15*AK15/1000)</f>
        <v>0</v>
      </c>
      <c r="AO15" s="649"/>
      <c r="AP15" s="330"/>
      <c r="AR15" s="966"/>
      <c r="AS15" s="795"/>
      <c r="AT15" s="822" t="s">
        <v>419</v>
      </c>
      <c r="AU15" s="822"/>
      <c r="AV15" s="822"/>
      <c r="AW15" s="701"/>
      <c r="AX15" s="714"/>
      <c r="AY15" s="702"/>
      <c r="AZ15" s="701"/>
      <c r="BA15" s="714"/>
      <c r="BB15" s="702"/>
      <c r="BC15" s="701"/>
      <c r="BD15" s="702"/>
      <c r="BE15" s="701"/>
      <c r="BF15" s="714"/>
      <c r="BG15" s="702"/>
      <c r="BH15" s="720">
        <f>AW15+AZ15-BC15+BE15</f>
        <v>0</v>
      </c>
      <c r="BI15" s="722"/>
      <c r="BJ15" s="350" t="s">
        <v>136</v>
      </c>
      <c r="BK15" s="811"/>
      <c r="BL15" s="812"/>
      <c r="BM15" s="196" t="s">
        <v>136</v>
      </c>
      <c r="BN15" s="811"/>
      <c r="BO15" s="812"/>
      <c r="BP15" s="199" t="s">
        <v>141</v>
      </c>
      <c r="BQ15" s="797">
        <f>INT(BK15*BN15)/1000</f>
        <v>0</v>
      </c>
      <c r="BR15" s="798"/>
      <c r="BS15" s="798"/>
      <c r="BT15" s="356"/>
      <c r="BU15" s="803"/>
      <c r="BV15" s="804"/>
      <c r="BW15" s="804"/>
      <c r="BX15" s="916"/>
      <c r="BY15" s="916"/>
      <c r="BZ15" s="916"/>
      <c r="CA15" s="917"/>
    </row>
    <row r="16" spans="2:79" ht="22.5" customHeight="1" thickBot="1" x14ac:dyDescent="0.2">
      <c r="B16" s="843"/>
      <c r="C16" s="193" t="s">
        <v>623</v>
      </c>
      <c r="D16" s="194"/>
      <c r="E16" s="194"/>
      <c r="F16" s="194"/>
      <c r="G16" s="647"/>
      <c r="H16" s="648"/>
      <c r="I16" s="199" t="s">
        <v>149</v>
      </c>
      <c r="J16" s="652"/>
      <c r="K16" s="648"/>
      <c r="L16" s="199" t="s">
        <v>149</v>
      </c>
      <c r="M16" s="744"/>
      <c r="N16" s="745"/>
      <c r="O16" s="13" t="s">
        <v>133</v>
      </c>
      <c r="P16" s="659">
        <f t="shared" si="4"/>
        <v>0</v>
      </c>
      <c r="Q16" s="649"/>
      <c r="R16" s="332" t="s">
        <v>133</v>
      </c>
      <c r="S16" s="837">
        <v>17500</v>
      </c>
      <c r="T16" s="838"/>
      <c r="U16" s="12" t="s">
        <v>134</v>
      </c>
      <c r="V16" s="649">
        <f t="shared" ref="V16:V21" si="6">INT(P16*S16/1000)</f>
        <v>0</v>
      </c>
      <c r="W16" s="649"/>
      <c r="X16" s="329"/>
      <c r="Y16" s="647"/>
      <c r="Z16" s="648"/>
      <c r="AA16" s="199" t="s">
        <v>1</v>
      </c>
      <c r="AB16" s="652"/>
      <c r="AC16" s="648"/>
      <c r="AD16" s="199" t="s">
        <v>1</v>
      </c>
      <c r="AE16" s="744"/>
      <c r="AF16" s="745"/>
      <c r="AG16" s="13" t="s">
        <v>133</v>
      </c>
      <c r="AH16" s="659">
        <f t="shared" si="5"/>
        <v>0</v>
      </c>
      <c r="AI16" s="649"/>
      <c r="AJ16" s="332" t="s">
        <v>133</v>
      </c>
      <c r="AK16" s="657"/>
      <c r="AL16" s="658"/>
      <c r="AM16" s="12" t="s">
        <v>134</v>
      </c>
      <c r="AN16" s="649">
        <f t="shared" ref="AN16:AN21" si="7">INT(AH16*AK16/1000)</f>
        <v>0</v>
      </c>
      <c r="AO16" s="649"/>
      <c r="AP16" s="329"/>
      <c r="AR16" s="966"/>
      <c r="AS16" s="796"/>
      <c r="AT16" s="839" t="s">
        <v>11</v>
      </c>
      <c r="AU16" s="839"/>
      <c r="AV16" s="839"/>
      <c r="AW16" s="819"/>
      <c r="AX16" s="820"/>
      <c r="AY16" s="821"/>
      <c r="AZ16" s="819"/>
      <c r="BA16" s="820"/>
      <c r="BB16" s="821"/>
      <c r="BC16" s="819"/>
      <c r="BD16" s="821"/>
      <c r="BE16" s="819"/>
      <c r="BF16" s="820"/>
      <c r="BG16" s="821"/>
      <c r="BH16" s="720">
        <f>AW16+AZ16-BC16+BE16</f>
        <v>0</v>
      </c>
      <c r="BI16" s="722"/>
      <c r="BJ16" s="355" t="s">
        <v>136</v>
      </c>
      <c r="BK16" s="819"/>
      <c r="BL16" s="942"/>
      <c r="BM16" s="208" t="s">
        <v>136</v>
      </c>
      <c r="BN16" s="811"/>
      <c r="BO16" s="812"/>
      <c r="BP16" s="199" t="s">
        <v>141</v>
      </c>
      <c r="BQ16" s="797">
        <f>INT(BK16*BN16)/1000</f>
        <v>0</v>
      </c>
      <c r="BR16" s="798"/>
      <c r="BS16" s="798"/>
      <c r="BT16" s="357"/>
      <c r="BU16" s="803"/>
      <c r="BV16" s="804"/>
      <c r="BW16" s="804"/>
      <c r="BX16" s="916"/>
      <c r="BY16" s="916"/>
      <c r="BZ16" s="916"/>
      <c r="CA16" s="917"/>
    </row>
    <row r="17" spans="2:79" ht="22.5" customHeight="1" thickBot="1" x14ac:dyDescent="0.2">
      <c r="B17" s="843"/>
      <c r="C17" s="193" t="s">
        <v>624</v>
      </c>
      <c r="D17" s="194"/>
      <c r="E17" s="194"/>
      <c r="F17" s="194"/>
      <c r="G17" s="647"/>
      <c r="H17" s="648"/>
      <c r="I17" s="199" t="s">
        <v>1</v>
      </c>
      <c r="J17" s="652"/>
      <c r="K17" s="648"/>
      <c r="L17" s="199" t="s">
        <v>1</v>
      </c>
      <c r="M17" s="744"/>
      <c r="N17" s="745"/>
      <c r="O17" s="13" t="s">
        <v>133</v>
      </c>
      <c r="P17" s="659">
        <f t="shared" si="4"/>
        <v>0</v>
      </c>
      <c r="Q17" s="649"/>
      <c r="R17" s="332" t="s">
        <v>133</v>
      </c>
      <c r="S17" s="657"/>
      <c r="T17" s="658"/>
      <c r="U17" s="12" t="s">
        <v>134</v>
      </c>
      <c r="V17" s="649">
        <f t="shared" si="6"/>
        <v>0</v>
      </c>
      <c r="W17" s="649"/>
      <c r="X17" s="329"/>
      <c r="Y17" s="647"/>
      <c r="Z17" s="648"/>
      <c r="AA17" s="199" t="s">
        <v>1</v>
      </c>
      <c r="AB17" s="652"/>
      <c r="AC17" s="648"/>
      <c r="AD17" s="199" t="s">
        <v>1</v>
      </c>
      <c r="AE17" s="744"/>
      <c r="AF17" s="745"/>
      <c r="AG17" s="13" t="s">
        <v>133</v>
      </c>
      <c r="AH17" s="659">
        <f t="shared" si="5"/>
        <v>0</v>
      </c>
      <c r="AI17" s="649"/>
      <c r="AJ17" s="332" t="s">
        <v>133</v>
      </c>
      <c r="AK17" s="657"/>
      <c r="AL17" s="658"/>
      <c r="AM17" s="12" t="s">
        <v>134</v>
      </c>
      <c r="AN17" s="649">
        <f t="shared" si="7"/>
        <v>0</v>
      </c>
      <c r="AO17" s="649"/>
      <c r="AP17" s="329"/>
      <c r="AR17" s="966"/>
      <c r="AS17" s="813" t="s">
        <v>617</v>
      </c>
      <c r="AT17" s="814"/>
      <c r="AU17" s="814"/>
      <c r="AV17" s="815"/>
      <c r="AW17" s="801">
        <f>SUM(AW14:AY16)</f>
        <v>0</v>
      </c>
      <c r="AX17" s="800"/>
      <c r="AY17" s="802"/>
      <c r="AZ17" s="801">
        <f>SUM(AZ14:BB16)</f>
        <v>0</v>
      </c>
      <c r="BA17" s="800"/>
      <c r="BB17" s="802"/>
      <c r="BC17" s="801">
        <f>SUM(BC14:BD16)</f>
        <v>0</v>
      </c>
      <c r="BD17" s="802"/>
      <c r="BE17" s="801">
        <f>SUM(BE14:BG16)</f>
        <v>0</v>
      </c>
      <c r="BF17" s="800"/>
      <c r="BG17" s="802"/>
      <c r="BH17" s="801">
        <f>SUM(BH14:BI16)</f>
        <v>0</v>
      </c>
      <c r="BI17" s="800"/>
      <c r="BJ17" s="346" t="s">
        <v>136</v>
      </c>
      <c r="BK17" s="801">
        <f>SUM(BK14:BL16)</f>
        <v>0</v>
      </c>
      <c r="BL17" s="870"/>
      <c r="BM17" s="334" t="s">
        <v>136</v>
      </c>
      <c r="BN17" s="903"/>
      <c r="BO17" s="904"/>
      <c r="BP17" s="24" t="s">
        <v>141</v>
      </c>
      <c r="BQ17" s="799">
        <f>SUM(BQ14:BS16)</f>
        <v>0</v>
      </c>
      <c r="BR17" s="800"/>
      <c r="BS17" s="800"/>
      <c r="BT17" s="337" t="s">
        <v>135</v>
      </c>
      <c r="BU17" s="803"/>
      <c r="BV17" s="804"/>
      <c r="BW17" s="804"/>
      <c r="BX17" s="916"/>
      <c r="BY17" s="916"/>
      <c r="BZ17" s="916"/>
      <c r="CA17" s="917"/>
    </row>
    <row r="18" spans="2:79" ht="22.5" customHeight="1" thickBot="1" x14ac:dyDescent="0.2">
      <c r="B18" s="843"/>
      <c r="C18" s="193" t="s">
        <v>625</v>
      </c>
      <c r="D18" s="194"/>
      <c r="E18" s="194"/>
      <c r="F18" s="194"/>
      <c r="G18" s="647"/>
      <c r="H18" s="648"/>
      <c r="I18" s="199" t="s">
        <v>1</v>
      </c>
      <c r="J18" s="652"/>
      <c r="K18" s="648"/>
      <c r="L18" s="199" t="s">
        <v>1</v>
      </c>
      <c r="M18" s="744"/>
      <c r="N18" s="745"/>
      <c r="O18" s="13" t="s">
        <v>133</v>
      </c>
      <c r="P18" s="659">
        <f t="shared" si="4"/>
        <v>0</v>
      </c>
      <c r="Q18" s="649"/>
      <c r="R18" s="332" t="s">
        <v>133</v>
      </c>
      <c r="S18" s="657"/>
      <c r="T18" s="658"/>
      <c r="U18" s="12" t="s">
        <v>134</v>
      </c>
      <c r="V18" s="649">
        <f t="shared" si="6"/>
        <v>0</v>
      </c>
      <c r="W18" s="649"/>
      <c r="X18" s="329"/>
      <c r="Y18" s="647"/>
      <c r="Z18" s="648"/>
      <c r="AA18" s="199" t="s">
        <v>1</v>
      </c>
      <c r="AB18" s="652"/>
      <c r="AC18" s="648"/>
      <c r="AD18" s="199" t="s">
        <v>1</v>
      </c>
      <c r="AE18" s="744"/>
      <c r="AF18" s="745"/>
      <c r="AG18" s="13" t="s">
        <v>133</v>
      </c>
      <c r="AH18" s="659">
        <f t="shared" si="5"/>
        <v>0</v>
      </c>
      <c r="AI18" s="649"/>
      <c r="AJ18" s="332" t="s">
        <v>133</v>
      </c>
      <c r="AK18" s="657"/>
      <c r="AL18" s="658"/>
      <c r="AM18" s="12" t="s">
        <v>134</v>
      </c>
      <c r="AN18" s="649">
        <f t="shared" si="7"/>
        <v>0</v>
      </c>
      <c r="AO18" s="649"/>
      <c r="AP18" s="329"/>
      <c r="AR18" s="967"/>
      <c r="AS18" s="891" t="s">
        <v>651</v>
      </c>
      <c r="AT18" s="883"/>
      <c r="AU18" s="883"/>
      <c r="AV18" s="884"/>
      <c r="AW18" s="698"/>
      <c r="AX18" s="699"/>
      <c r="AY18" s="700"/>
      <c r="AZ18" s="698"/>
      <c r="BA18" s="699"/>
      <c r="BB18" s="700"/>
      <c r="BC18" s="698"/>
      <c r="BD18" s="700"/>
      <c r="BE18" s="863"/>
      <c r="BF18" s="885"/>
      <c r="BG18" s="865"/>
      <c r="BH18" s="720">
        <f>AW18+AZ18-BC18+BE18</f>
        <v>0</v>
      </c>
      <c r="BI18" s="722"/>
      <c r="BJ18" s="350" t="s">
        <v>155</v>
      </c>
      <c r="BK18" s="698"/>
      <c r="BL18" s="899"/>
      <c r="BM18" s="196" t="s">
        <v>156</v>
      </c>
      <c r="BN18" s="698"/>
      <c r="BO18" s="899"/>
      <c r="BP18" s="24" t="s">
        <v>768</v>
      </c>
      <c r="BQ18" s="797">
        <f>INT(BK18*BN18)/1000</f>
        <v>0</v>
      </c>
      <c r="BR18" s="798"/>
      <c r="BS18" s="798"/>
      <c r="BT18" s="328" t="s">
        <v>135</v>
      </c>
      <c r="BU18" s="943"/>
      <c r="BV18" s="944"/>
      <c r="BW18" s="944"/>
      <c r="BX18" s="930"/>
      <c r="BY18" s="930"/>
      <c r="BZ18" s="930"/>
      <c r="CA18" s="931"/>
    </row>
    <row r="19" spans="2:79" ht="22.5" customHeight="1" thickBot="1" x14ac:dyDescent="0.2">
      <c r="B19" s="843"/>
      <c r="C19" s="193" t="s">
        <v>12</v>
      </c>
      <c r="D19" s="194"/>
      <c r="E19" s="194"/>
      <c r="F19" s="194"/>
      <c r="G19" s="647"/>
      <c r="H19" s="648"/>
      <c r="I19" s="199" t="s">
        <v>1</v>
      </c>
      <c r="J19" s="652"/>
      <c r="K19" s="648"/>
      <c r="L19" s="199" t="s">
        <v>1</v>
      </c>
      <c r="M19" s="744"/>
      <c r="N19" s="745"/>
      <c r="O19" s="13" t="s">
        <v>133</v>
      </c>
      <c r="P19" s="659">
        <f t="shared" ref="P19" si="8">(G19+J19)*M19/10</f>
        <v>0</v>
      </c>
      <c r="Q19" s="649"/>
      <c r="R19" s="332" t="s">
        <v>133</v>
      </c>
      <c r="S19" s="657"/>
      <c r="T19" s="658"/>
      <c r="U19" s="12" t="s">
        <v>134</v>
      </c>
      <c r="V19" s="649">
        <f t="shared" si="6"/>
        <v>0</v>
      </c>
      <c r="W19" s="649"/>
      <c r="X19" s="329"/>
      <c r="Y19" s="647"/>
      <c r="Z19" s="648"/>
      <c r="AA19" s="199" t="s">
        <v>1</v>
      </c>
      <c r="AB19" s="652"/>
      <c r="AC19" s="648"/>
      <c r="AD19" s="199" t="s">
        <v>1</v>
      </c>
      <c r="AE19" s="744"/>
      <c r="AF19" s="745"/>
      <c r="AG19" s="13" t="s">
        <v>133</v>
      </c>
      <c r="AH19" s="659">
        <f t="shared" si="5"/>
        <v>0</v>
      </c>
      <c r="AI19" s="649"/>
      <c r="AJ19" s="332" t="s">
        <v>133</v>
      </c>
      <c r="AK19" s="657"/>
      <c r="AL19" s="658"/>
      <c r="AM19" s="12" t="s">
        <v>134</v>
      </c>
      <c r="AN19" s="649">
        <f t="shared" si="7"/>
        <v>0</v>
      </c>
      <c r="AO19" s="649"/>
      <c r="AP19" s="329"/>
      <c r="AR19" s="876" t="s">
        <v>157</v>
      </c>
      <c r="AS19" s="877"/>
      <c r="AT19" s="877"/>
      <c r="AU19" s="877"/>
      <c r="AV19" s="878"/>
      <c r="AW19" s="870">
        <f>AW4+AW8+AW13+AW17+AW18</f>
        <v>0</v>
      </c>
      <c r="AX19" s="800"/>
      <c r="AY19" s="802"/>
      <c r="AZ19" s="870">
        <f>AZ4+AZ8+AZ13+AZ17+AZ18</f>
        <v>0</v>
      </c>
      <c r="BA19" s="800"/>
      <c r="BB19" s="802"/>
      <c r="BC19" s="801">
        <f>SUM(BC17:BD18,BC13,BC8,BC4)</f>
        <v>0</v>
      </c>
      <c r="BD19" s="802"/>
      <c r="BE19" s="870">
        <f>BE4+BE8+BE13+BE17+BE18</f>
        <v>0</v>
      </c>
      <c r="BF19" s="800"/>
      <c r="BG19" s="802"/>
      <c r="BH19" s="801">
        <f>SUM(BH17:BI18,BH13,BH8,BH4)</f>
        <v>0</v>
      </c>
      <c r="BI19" s="800"/>
      <c r="BJ19" s="346"/>
      <c r="BK19" s="801">
        <f>SUM(BK17:BL18,BK13,BK8,BK4)</f>
        <v>0</v>
      </c>
      <c r="BL19" s="800"/>
      <c r="BM19" s="334"/>
      <c r="BN19" s="903"/>
      <c r="BO19" s="904"/>
      <c r="BP19" s="24"/>
      <c r="BQ19" s="799">
        <f>BQ4+BQ8+BQ13+BQ17+BQ18</f>
        <v>0</v>
      </c>
      <c r="BR19" s="800"/>
      <c r="BS19" s="800"/>
      <c r="BT19" s="337" t="s">
        <v>135</v>
      </c>
      <c r="BU19" s="905"/>
      <c r="BV19" s="906"/>
      <c r="BW19" s="906"/>
      <c r="BX19" s="932"/>
      <c r="BY19" s="932"/>
      <c r="BZ19" s="932"/>
      <c r="CA19" s="933"/>
    </row>
    <row r="20" spans="2:79" ht="22.5" customHeight="1" x14ac:dyDescent="0.15">
      <c r="B20" s="843"/>
      <c r="C20" s="193" t="s">
        <v>626</v>
      </c>
      <c r="D20" s="194"/>
      <c r="E20" s="194"/>
      <c r="F20" s="194"/>
      <c r="G20" s="647"/>
      <c r="H20" s="648"/>
      <c r="I20" s="199" t="s">
        <v>1</v>
      </c>
      <c r="J20" s="652"/>
      <c r="K20" s="648"/>
      <c r="L20" s="199" t="s">
        <v>1</v>
      </c>
      <c r="M20" s="744"/>
      <c r="N20" s="745"/>
      <c r="O20" s="13" t="s">
        <v>133</v>
      </c>
      <c r="P20" s="659">
        <f t="shared" si="4"/>
        <v>0</v>
      </c>
      <c r="Q20" s="649"/>
      <c r="R20" s="332" t="s">
        <v>133</v>
      </c>
      <c r="S20" s="657"/>
      <c r="T20" s="658"/>
      <c r="U20" s="12" t="s">
        <v>134</v>
      </c>
      <c r="V20" s="649">
        <f t="shared" si="6"/>
        <v>0</v>
      </c>
      <c r="W20" s="649"/>
      <c r="X20" s="329"/>
      <c r="Y20" s="647"/>
      <c r="Z20" s="648"/>
      <c r="AA20" s="199" t="s">
        <v>1</v>
      </c>
      <c r="AB20" s="652"/>
      <c r="AC20" s="648"/>
      <c r="AD20" s="199" t="s">
        <v>1</v>
      </c>
      <c r="AE20" s="744"/>
      <c r="AF20" s="745"/>
      <c r="AG20" s="13" t="s">
        <v>133</v>
      </c>
      <c r="AH20" s="659">
        <f t="shared" si="5"/>
        <v>0</v>
      </c>
      <c r="AI20" s="649"/>
      <c r="AJ20" s="332" t="s">
        <v>133</v>
      </c>
      <c r="AK20" s="657"/>
      <c r="AL20" s="658"/>
      <c r="AM20" s="12" t="s">
        <v>134</v>
      </c>
      <c r="AN20" s="649">
        <f t="shared" si="7"/>
        <v>0</v>
      </c>
      <c r="AO20" s="649"/>
      <c r="AP20" s="329"/>
      <c r="AR20" s="677" t="s">
        <v>653</v>
      </c>
      <c r="AS20" s="886" t="s">
        <v>614</v>
      </c>
      <c r="AT20" s="783"/>
      <c r="AU20" s="783"/>
      <c r="AV20" s="949"/>
      <c r="AW20" s="807"/>
      <c r="AX20" s="809"/>
      <c r="AY20" s="810"/>
      <c r="AZ20" s="807"/>
      <c r="BA20" s="809"/>
      <c r="BB20" s="810"/>
      <c r="BC20" s="807"/>
      <c r="BD20" s="810"/>
      <c r="BE20" s="807"/>
      <c r="BF20" s="809"/>
      <c r="BG20" s="810"/>
      <c r="BH20" s="907">
        <f>AW20+AZ20-BC20+BE20</f>
        <v>0</v>
      </c>
      <c r="BI20" s="908"/>
      <c r="BJ20" s="350" t="s">
        <v>136</v>
      </c>
      <c r="BK20" s="807"/>
      <c r="BL20" s="808"/>
      <c r="BM20" s="196" t="s">
        <v>137</v>
      </c>
      <c r="BN20" s="807"/>
      <c r="BO20" s="808"/>
      <c r="BP20" s="196" t="s">
        <v>138</v>
      </c>
      <c r="BQ20" s="918">
        <f>INT(BK20*BN20)</f>
        <v>0</v>
      </c>
      <c r="BR20" s="908"/>
      <c r="BS20" s="908"/>
      <c r="BT20" s="358" t="s">
        <v>135</v>
      </c>
      <c r="BU20" s="924"/>
      <c r="BV20" s="925"/>
      <c r="BW20" s="925"/>
      <c r="BX20" s="919"/>
      <c r="BY20" s="919"/>
      <c r="BZ20" s="919"/>
      <c r="CA20" s="919"/>
    </row>
    <row r="21" spans="2:79" ht="22.5" customHeight="1" x14ac:dyDescent="0.15">
      <c r="B21" s="843"/>
      <c r="C21" s="193" t="s">
        <v>627</v>
      </c>
      <c r="D21" s="194"/>
      <c r="E21" s="194"/>
      <c r="F21" s="194"/>
      <c r="G21" s="647"/>
      <c r="H21" s="648"/>
      <c r="I21" s="199" t="s">
        <v>1</v>
      </c>
      <c r="J21" s="652"/>
      <c r="K21" s="648"/>
      <c r="L21" s="199" t="s">
        <v>1</v>
      </c>
      <c r="M21" s="744"/>
      <c r="N21" s="745"/>
      <c r="O21" s="13" t="s">
        <v>133</v>
      </c>
      <c r="P21" s="659">
        <f t="shared" si="4"/>
        <v>0</v>
      </c>
      <c r="Q21" s="649"/>
      <c r="R21" s="332" t="s">
        <v>133</v>
      </c>
      <c r="S21" s="657"/>
      <c r="T21" s="658"/>
      <c r="U21" s="12" t="s">
        <v>134</v>
      </c>
      <c r="V21" s="649">
        <f t="shared" si="6"/>
        <v>0</v>
      </c>
      <c r="W21" s="649"/>
      <c r="X21" s="329"/>
      <c r="Y21" s="647"/>
      <c r="Z21" s="648"/>
      <c r="AA21" s="199" t="s">
        <v>1</v>
      </c>
      <c r="AB21" s="652"/>
      <c r="AC21" s="648"/>
      <c r="AD21" s="199" t="s">
        <v>1</v>
      </c>
      <c r="AE21" s="744"/>
      <c r="AF21" s="745"/>
      <c r="AG21" s="13" t="s">
        <v>133</v>
      </c>
      <c r="AH21" s="659">
        <f t="shared" si="5"/>
        <v>0</v>
      </c>
      <c r="AI21" s="649"/>
      <c r="AJ21" s="332" t="s">
        <v>133</v>
      </c>
      <c r="AK21" s="657"/>
      <c r="AL21" s="658"/>
      <c r="AM21" s="12" t="s">
        <v>134</v>
      </c>
      <c r="AN21" s="649">
        <f t="shared" si="7"/>
        <v>0</v>
      </c>
      <c r="AO21" s="649"/>
      <c r="AP21" s="329"/>
      <c r="AR21" s="677"/>
      <c r="AS21" s="733" t="s">
        <v>3</v>
      </c>
      <c r="AT21" s="709" t="s">
        <v>440</v>
      </c>
      <c r="AU21" s="710"/>
      <c r="AV21" s="711"/>
      <c r="AW21" s="701"/>
      <c r="AX21" s="714"/>
      <c r="AY21" s="702"/>
      <c r="AZ21" s="701"/>
      <c r="BA21" s="714"/>
      <c r="BB21" s="702"/>
      <c r="BC21" s="701"/>
      <c r="BD21" s="702"/>
      <c r="BE21" s="701"/>
      <c r="BF21" s="714"/>
      <c r="BG21" s="702"/>
      <c r="BH21" s="720">
        <f>AW21+AZ21-BC21+BE21</f>
        <v>0</v>
      </c>
      <c r="BI21" s="722"/>
      <c r="BJ21" s="355" t="s">
        <v>136</v>
      </c>
      <c r="BK21" s="701"/>
      <c r="BL21" s="869"/>
      <c r="BM21" s="208" t="s">
        <v>136</v>
      </c>
      <c r="BN21" s="701"/>
      <c r="BO21" s="869"/>
      <c r="BP21" s="208" t="s">
        <v>141</v>
      </c>
      <c r="BQ21" s="897">
        <f>INT(BK21*BN21)/1000</f>
        <v>0</v>
      </c>
      <c r="BR21" s="722"/>
      <c r="BS21" s="722"/>
      <c r="BT21" s="357"/>
      <c r="BU21" s="803"/>
      <c r="BV21" s="804"/>
      <c r="BW21" s="804"/>
      <c r="BX21" s="916"/>
      <c r="BY21" s="916"/>
      <c r="BZ21" s="916"/>
      <c r="CA21" s="916"/>
    </row>
    <row r="22" spans="2:79" ht="22.5" customHeight="1" thickBot="1" x14ac:dyDescent="0.2">
      <c r="B22" s="844"/>
      <c r="C22" s="959" t="s">
        <v>785</v>
      </c>
      <c r="D22" s="960"/>
      <c r="E22" s="960"/>
      <c r="F22" s="961"/>
      <c r="G22" s="686"/>
      <c r="H22" s="651"/>
      <c r="I22" s="209"/>
      <c r="J22" s="650"/>
      <c r="K22" s="651"/>
      <c r="L22" s="209"/>
      <c r="M22" s="792"/>
      <c r="N22" s="793"/>
      <c r="O22" s="210"/>
      <c r="P22" s="707">
        <f t="shared" ref="P22" si="9">(G22+J22)*M22/10</f>
        <v>0</v>
      </c>
      <c r="Q22" s="708"/>
      <c r="R22" s="38"/>
      <c r="S22" s="645"/>
      <c r="T22" s="646"/>
      <c r="U22" s="38"/>
      <c r="V22" s="674">
        <f t="shared" ref="V22" si="10">INT(P22*S22/1000)</f>
        <v>0</v>
      </c>
      <c r="W22" s="674"/>
      <c r="X22" s="211"/>
      <c r="Y22" s="686"/>
      <c r="Z22" s="651"/>
      <c r="AA22" s="209"/>
      <c r="AB22" s="650"/>
      <c r="AC22" s="651"/>
      <c r="AD22" s="209"/>
      <c r="AE22" s="792"/>
      <c r="AF22" s="793"/>
      <c r="AG22" s="210"/>
      <c r="AH22" s="707">
        <f t="shared" si="5"/>
        <v>0</v>
      </c>
      <c r="AI22" s="708"/>
      <c r="AJ22" s="38"/>
      <c r="AK22" s="705"/>
      <c r="AL22" s="706"/>
      <c r="AM22" s="38"/>
      <c r="AN22" s="708">
        <f t="shared" ref="AN22" si="11">INT(AH22*AK22/1000)</f>
        <v>0</v>
      </c>
      <c r="AO22" s="708"/>
      <c r="AP22" s="211"/>
      <c r="AR22" s="677"/>
      <c r="AS22" s="677"/>
      <c r="AT22" s="709" t="s">
        <v>5</v>
      </c>
      <c r="AU22" s="710"/>
      <c r="AV22" s="711"/>
      <c r="AW22" s="701"/>
      <c r="AX22" s="714"/>
      <c r="AY22" s="702"/>
      <c r="AZ22" s="701"/>
      <c r="BA22" s="714"/>
      <c r="BB22" s="702"/>
      <c r="BC22" s="701"/>
      <c r="BD22" s="702"/>
      <c r="BE22" s="701"/>
      <c r="BF22" s="714"/>
      <c r="BG22" s="702"/>
      <c r="BH22" s="720">
        <f>AW22+AZ22-BC22+BE22</f>
        <v>0</v>
      </c>
      <c r="BI22" s="722"/>
      <c r="BJ22" s="351" t="s">
        <v>136</v>
      </c>
      <c r="BK22" s="701"/>
      <c r="BL22" s="869"/>
      <c r="BM22" s="199" t="s">
        <v>136</v>
      </c>
      <c r="BN22" s="701"/>
      <c r="BO22" s="869"/>
      <c r="BP22" s="199" t="s">
        <v>141</v>
      </c>
      <c r="BQ22" s="897">
        <f>INT(BK22*BN22)/1000</f>
        <v>0</v>
      </c>
      <c r="BR22" s="722"/>
      <c r="BS22" s="722"/>
      <c r="BT22" s="348"/>
      <c r="BU22" s="803"/>
      <c r="BV22" s="804"/>
      <c r="BW22" s="804"/>
      <c r="BX22" s="916"/>
      <c r="BY22" s="916"/>
      <c r="BZ22" s="916"/>
      <c r="CA22" s="916"/>
    </row>
    <row r="23" spans="2:79" ht="22.5" customHeight="1" thickBot="1" x14ac:dyDescent="0.2">
      <c r="B23" s="683" t="s">
        <v>150</v>
      </c>
      <c r="C23" s="684"/>
      <c r="D23" s="684"/>
      <c r="E23" s="684"/>
      <c r="F23" s="685"/>
      <c r="G23" s="787">
        <f>SUM(G15:H22)</f>
        <v>0</v>
      </c>
      <c r="H23" s="786"/>
      <c r="I23" s="338" t="s">
        <v>10</v>
      </c>
      <c r="J23" s="785">
        <f>SUM(J15:K22)</f>
        <v>0</v>
      </c>
      <c r="K23" s="786"/>
      <c r="L23" s="338" t="s">
        <v>10</v>
      </c>
      <c r="M23" s="790"/>
      <c r="N23" s="791"/>
      <c r="O23" s="28"/>
      <c r="P23" s="730"/>
      <c r="Q23" s="731"/>
      <c r="R23" s="213"/>
      <c r="S23" s="703"/>
      <c r="T23" s="704"/>
      <c r="U23" s="25"/>
      <c r="V23" s="693">
        <f>SUM(V15:W22)</f>
        <v>0</v>
      </c>
      <c r="W23" s="675"/>
      <c r="X23" s="328" t="s">
        <v>135</v>
      </c>
      <c r="Y23" s="787">
        <f>SUM(Y15:Z22)</f>
        <v>0</v>
      </c>
      <c r="Z23" s="786"/>
      <c r="AA23" s="338" t="s">
        <v>1</v>
      </c>
      <c r="AB23" s="785">
        <f>SUM(AB15:AC22)</f>
        <v>0</v>
      </c>
      <c r="AC23" s="786"/>
      <c r="AD23" s="338" t="s">
        <v>1</v>
      </c>
      <c r="AE23" s="790"/>
      <c r="AF23" s="791"/>
      <c r="AG23" s="28"/>
      <c r="AH23" s="730"/>
      <c r="AI23" s="731"/>
      <c r="AJ23" s="213"/>
      <c r="AK23" s="788"/>
      <c r="AL23" s="789"/>
      <c r="AM23" s="213"/>
      <c r="AN23" s="691">
        <f>SUM(AN15:AO22)</f>
        <v>0</v>
      </c>
      <c r="AO23" s="692"/>
      <c r="AP23" s="328" t="s">
        <v>135</v>
      </c>
      <c r="AR23" s="677"/>
      <c r="AS23" s="734"/>
      <c r="AT23" s="709" t="s">
        <v>6</v>
      </c>
      <c r="AU23" s="710"/>
      <c r="AV23" s="711"/>
      <c r="AW23" s="701"/>
      <c r="AX23" s="714"/>
      <c r="AY23" s="702"/>
      <c r="AZ23" s="701"/>
      <c r="BA23" s="714"/>
      <c r="BB23" s="702"/>
      <c r="BC23" s="701"/>
      <c r="BD23" s="702"/>
      <c r="BE23" s="701"/>
      <c r="BF23" s="714"/>
      <c r="BG23" s="702"/>
      <c r="BH23" s="720">
        <f>AW23+AZ23-BC23+BE23</f>
        <v>0</v>
      </c>
      <c r="BI23" s="722"/>
      <c r="BJ23" s="350" t="s">
        <v>136</v>
      </c>
      <c r="BK23" s="701"/>
      <c r="BL23" s="869"/>
      <c r="BM23" s="196" t="s">
        <v>136</v>
      </c>
      <c r="BN23" s="701"/>
      <c r="BO23" s="869"/>
      <c r="BP23" s="208" t="s">
        <v>141</v>
      </c>
      <c r="BQ23" s="897">
        <f>INT(BK23*BN23)/1000</f>
        <v>0</v>
      </c>
      <c r="BR23" s="722"/>
      <c r="BS23" s="722"/>
      <c r="BT23" s="347"/>
      <c r="BU23" s="803"/>
      <c r="BV23" s="804"/>
      <c r="BW23" s="804"/>
      <c r="BX23" s="916"/>
      <c r="BY23" s="916"/>
      <c r="BZ23" s="916"/>
      <c r="CA23" s="916"/>
    </row>
    <row r="24" spans="2:79" ht="22.5" customHeight="1" x14ac:dyDescent="0.15">
      <c r="B24" s="676" t="s">
        <v>151</v>
      </c>
      <c r="C24" s="679" t="s">
        <v>668</v>
      </c>
      <c r="D24" s="680"/>
      <c r="E24" s="680"/>
      <c r="F24" s="207"/>
      <c r="G24" s="653"/>
      <c r="H24" s="654"/>
      <c r="I24" s="202" t="s">
        <v>148</v>
      </c>
      <c r="J24" s="690"/>
      <c r="K24" s="654"/>
      <c r="L24" s="202" t="s">
        <v>148</v>
      </c>
      <c r="M24" s="662"/>
      <c r="N24" s="663"/>
      <c r="O24" s="42" t="s">
        <v>14</v>
      </c>
      <c r="P24" s="688">
        <f>(G24+J24)*M24/10</f>
        <v>0</v>
      </c>
      <c r="Q24" s="689"/>
      <c r="R24" s="333" t="s">
        <v>14</v>
      </c>
      <c r="S24" s="728"/>
      <c r="T24" s="729"/>
      <c r="U24" s="37" t="s">
        <v>16</v>
      </c>
      <c r="V24" s="649">
        <f>INT(P24*S24/1000)</f>
        <v>0</v>
      </c>
      <c r="W24" s="649"/>
      <c r="X24" s="330"/>
      <c r="Y24" s="653"/>
      <c r="Z24" s="654"/>
      <c r="AA24" s="202" t="s">
        <v>1</v>
      </c>
      <c r="AB24" s="690"/>
      <c r="AC24" s="654"/>
      <c r="AD24" s="202" t="s">
        <v>1</v>
      </c>
      <c r="AE24" s="662"/>
      <c r="AF24" s="663"/>
      <c r="AG24" s="42" t="s">
        <v>14</v>
      </c>
      <c r="AH24" s="688">
        <f>(Y24+AB24)*AE24/10</f>
        <v>0</v>
      </c>
      <c r="AI24" s="689"/>
      <c r="AJ24" s="333" t="s">
        <v>14</v>
      </c>
      <c r="AK24" s="728"/>
      <c r="AL24" s="729"/>
      <c r="AM24" s="37" t="s">
        <v>16</v>
      </c>
      <c r="AN24" s="649">
        <f>INT(AH24*AK24/1000)</f>
        <v>0</v>
      </c>
      <c r="AO24" s="649"/>
      <c r="AP24" s="330"/>
      <c r="AR24" s="677"/>
      <c r="AS24" s="709" t="s">
        <v>615</v>
      </c>
      <c r="AT24" s="710"/>
      <c r="AU24" s="710"/>
      <c r="AV24" s="711"/>
      <c r="AW24" s="720">
        <f>SUM(AW21:AY23)</f>
        <v>0</v>
      </c>
      <c r="AX24" s="722"/>
      <c r="AY24" s="723"/>
      <c r="AZ24" s="720">
        <f>SUM(AZ21:BB23)</f>
        <v>0</v>
      </c>
      <c r="BA24" s="722"/>
      <c r="BB24" s="723"/>
      <c r="BC24" s="720">
        <f>SUM(BC21:BD23)</f>
        <v>0</v>
      </c>
      <c r="BD24" s="723"/>
      <c r="BE24" s="720">
        <f>SUM(BE21:BG23)</f>
        <v>0</v>
      </c>
      <c r="BF24" s="722"/>
      <c r="BG24" s="723"/>
      <c r="BH24" s="720">
        <f>SUM(BH21:BI23)</f>
        <v>0</v>
      </c>
      <c r="BI24" s="722"/>
      <c r="BJ24" s="355" t="s">
        <v>136</v>
      </c>
      <c r="BK24" s="720">
        <f>SUM(BK21:BL23)</f>
        <v>0</v>
      </c>
      <c r="BL24" s="898"/>
      <c r="BM24" s="359" t="s">
        <v>136</v>
      </c>
      <c r="BN24" s="900"/>
      <c r="BO24" s="901"/>
      <c r="BP24" s="208" t="s">
        <v>141</v>
      </c>
      <c r="BQ24" s="897">
        <f>SUM(BQ21:BS23)</f>
        <v>0</v>
      </c>
      <c r="BR24" s="722"/>
      <c r="BS24" s="722"/>
      <c r="BT24" s="360" t="s">
        <v>135</v>
      </c>
      <c r="BU24" s="803"/>
      <c r="BV24" s="804"/>
      <c r="BW24" s="804"/>
      <c r="BX24" s="916"/>
      <c r="BY24" s="916"/>
      <c r="BZ24" s="916"/>
      <c r="CA24" s="916"/>
    </row>
    <row r="25" spans="2:79" ht="22.5" customHeight="1" x14ac:dyDescent="0.15">
      <c r="B25" s="677"/>
      <c r="C25" s="718" t="s">
        <v>667</v>
      </c>
      <c r="D25" s="719"/>
      <c r="E25" s="719"/>
      <c r="F25" s="194"/>
      <c r="G25" s="647"/>
      <c r="H25" s="648"/>
      <c r="I25" s="199" t="s">
        <v>152</v>
      </c>
      <c r="J25" s="652"/>
      <c r="K25" s="648"/>
      <c r="L25" s="199" t="s">
        <v>152</v>
      </c>
      <c r="M25" s="660"/>
      <c r="N25" s="661"/>
      <c r="O25" s="13" t="s">
        <v>15</v>
      </c>
      <c r="P25" s="659">
        <f>(G25+J25)*M25/10</f>
        <v>0</v>
      </c>
      <c r="Q25" s="649"/>
      <c r="R25" s="332" t="s">
        <v>14</v>
      </c>
      <c r="S25" s="657"/>
      <c r="T25" s="658"/>
      <c r="U25" s="12" t="s">
        <v>18</v>
      </c>
      <c r="V25" s="649">
        <f>INT(P25*S25/1000)</f>
        <v>0</v>
      </c>
      <c r="W25" s="649"/>
      <c r="X25" s="329"/>
      <c r="Y25" s="647"/>
      <c r="Z25" s="648"/>
      <c r="AA25" s="199" t="s">
        <v>1</v>
      </c>
      <c r="AB25" s="652"/>
      <c r="AC25" s="648"/>
      <c r="AD25" s="199" t="s">
        <v>1</v>
      </c>
      <c r="AE25" s="660"/>
      <c r="AF25" s="661"/>
      <c r="AG25" s="13" t="s">
        <v>14</v>
      </c>
      <c r="AH25" s="659">
        <f>(Y25+AB25)*AE25/10</f>
        <v>0</v>
      </c>
      <c r="AI25" s="649"/>
      <c r="AJ25" s="332" t="s">
        <v>14</v>
      </c>
      <c r="AK25" s="657"/>
      <c r="AL25" s="658"/>
      <c r="AM25" s="12" t="s">
        <v>16</v>
      </c>
      <c r="AN25" s="649">
        <f>INT(AH25*AK25/1000)</f>
        <v>0</v>
      </c>
      <c r="AO25" s="649"/>
      <c r="AP25" s="329"/>
      <c r="AR25" s="677"/>
      <c r="AS25" s="733" t="s">
        <v>7</v>
      </c>
      <c r="AT25" s="709" t="s">
        <v>8</v>
      </c>
      <c r="AU25" s="710"/>
      <c r="AV25" s="711"/>
      <c r="AW25" s="701"/>
      <c r="AX25" s="714"/>
      <c r="AY25" s="702"/>
      <c r="AZ25" s="701"/>
      <c r="BA25" s="714"/>
      <c r="BB25" s="702"/>
      <c r="BC25" s="701"/>
      <c r="BD25" s="702"/>
      <c r="BE25" s="701"/>
      <c r="BF25" s="714"/>
      <c r="BG25" s="702"/>
      <c r="BH25" s="720">
        <f>AW25+AZ25-BC25+BE25</f>
        <v>0</v>
      </c>
      <c r="BI25" s="722"/>
      <c r="BJ25" s="355" t="s">
        <v>136</v>
      </c>
      <c r="BK25" s="701"/>
      <c r="BL25" s="869"/>
      <c r="BM25" s="208" t="s">
        <v>136</v>
      </c>
      <c r="BN25" s="701"/>
      <c r="BO25" s="869"/>
      <c r="BP25" s="208" t="s">
        <v>141</v>
      </c>
      <c r="BQ25" s="897">
        <f>INT(BK25*BN25)/1000</f>
        <v>0</v>
      </c>
      <c r="BR25" s="722"/>
      <c r="BS25" s="722"/>
      <c r="BT25" s="357"/>
      <c r="BU25" s="803"/>
      <c r="BV25" s="804"/>
      <c r="BW25" s="804"/>
      <c r="BX25" s="916"/>
      <c r="BY25" s="916"/>
      <c r="BZ25" s="916"/>
      <c r="CA25" s="916"/>
    </row>
    <row r="26" spans="2:79" ht="22.5" customHeight="1" thickBot="1" x14ac:dyDescent="0.2">
      <c r="B26" s="678"/>
      <c r="C26" s="681" t="s">
        <v>628</v>
      </c>
      <c r="D26" s="682"/>
      <c r="E26" s="682"/>
      <c r="F26" s="194"/>
      <c r="G26" s="686"/>
      <c r="H26" s="651"/>
      <c r="I26" s="209" t="s">
        <v>132</v>
      </c>
      <c r="J26" s="650"/>
      <c r="K26" s="651"/>
      <c r="L26" s="209" t="s">
        <v>132</v>
      </c>
      <c r="M26" s="739"/>
      <c r="N26" s="740"/>
      <c r="O26" s="212" t="s">
        <v>17</v>
      </c>
      <c r="P26" s="659">
        <f>(G26+J26)*M26/10</f>
        <v>0</v>
      </c>
      <c r="Q26" s="649"/>
      <c r="R26" s="340" t="s">
        <v>17</v>
      </c>
      <c r="S26" s="645"/>
      <c r="T26" s="646"/>
      <c r="U26" s="38" t="s">
        <v>19</v>
      </c>
      <c r="V26" s="649">
        <f>INT(P26*S26/1000)</f>
        <v>0</v>
      </c>
      <c r="W26" s="649"/>
      <c r="X26" s="341"/>
      <c r="Y26" s="686"/>
      <c r="Z26" s="651"/>
      <c r="AA26" s="209" t="s">
        <v>1</v>
      </c>
      <c r="AB26" s="650"/>
      <c r="AC26" s="651"/>
      <c r="AD26" s="209" t="s">
        <v>1</v>
      </c>
      <c r="AE26" s="739"/>
      <c r="AF26" s="740"/>
      <c r="AG26" s="212" t="s">
        <v>14</v>
      </c>
      <c r="AH26" s="659">
        <f>(Y26+AB26)*AE26/10</f>
        <v>0</v>
      </c>
      <c r="AI26" s="649"/>
      <c r="AJ26" s="340" t="s">
        <v>14</v>
      </c>
      <c r="AK26" s="645"/>
      <c r="AL26" s="646"/>
      <c r="AM26" s="38" t="s">
        <v>16</v>
      </c>
      <c r="AN26" s="649">
        <f>INT(AH26*AK26/1000)</f>
        <v>0</v>
      </c>
      <c r="AO26" s="649"/>
      <c r="AP26" s="341"/>
      <c r="AR26" s="677"/>
      <c r="AS26" s="677"/>
      <c r="AT26" s="709" t="s">
        <v>5</v>
      </c>
      <c r="AU26" s="710"/>
      <c r="AV26" s="711"/>
      <c r="AW26" s="701"/>
      <c r="AX26" s="714"/>
      <c r="AY26" s="702"/>
      <c r="AZ26" s="701"/>
      <c r="BA26" s="714"/>
      <c r="BB26" s="702"/>
      <c r="BC26" s="701"/>
      <c r="BD26" s="702"/>
      <c r="BE26" s="701"/>
      <c r="BF26" s="714"/>
      <c r="BG26" s="702"/>
      <c r="BH26" s="720">
        <f>AW26+AZ26-BC26+BE26</f>
        <v>0</v>
      </c>
      <c r="BI26" s="722"/>
      <c r="BJ26" s="351" t="s">
        <v>136</v>
      </c>
      <c r="BK26" s="701"/>
      <c r="BL26" s="869"/>
      <c r="BM26" s="199" t="s">
        <v>136</v>
      </c>
      <c r="BN26" s="701"/>
      <c r="BO26" s="869"/>
      <c r="BP26" s="199" t="s">
        <v>141</v>
      </c>
      <c r="BQ26" s="897">
        <f>INT(BK26*BN26)/1000</f>
        <v>0</v>
      </c>
      <c r="BR26" s="722"/>
      <c r="BS26" s="722"/>
      <c r="BT26" s="348"/>
      <c r="BU26" s="803"/>
      <c r="BV26" s="804"/>
      <c r="BW26" s="804"/>
      <c r="BX26" s="916"/>
      <c r="BY26" s="916"/>
      <c r="BZ26" s="916"/>
      <c r="CA26" s="916"/>
    </row>
    <row r="27" spans="2:79" ht="22.5" customHeight="1" thickBot="1" x14ac:dyDescent="0.2">
      <c r="B27" s="683" t="s">
        <v>153</v>
      </c>
      <c r="C27" s="684"/>
      <c r="D27" s="684"/>
      <c r="E27" s="684"/>
      <c r="F27" s="685"/>
      <c r="G27" s="732">
        <f>SUM(G24:H26)</f>
        <v>0</v>
      </c>
      <c r="H27" s="692"/>
      <c r="I27" s="339" t="s">
        <v>10</v>
      </c>
      <c r="J27" s="691">
        <f>SUM(J24:K26)</f>
        <v>0</v>
      </c>
      <c r="K27" s="692"/>
      <c r="L27" s="339" t="s">
        <v>10</v>
      </c>
      <c r="M27" s="694"/>
      <c r="N27" s="695"/>
      <c r="O27" s="27"/>
      <c r="P27" s="696"/>
      <c r="Q27" s="697"/>
      <c r="R27" s="213"/>
      <c r="S27" s="703"/>
      <c r="T27" s="704"/>
      <c r="U27" s="213"/>
      <c r="V27" s="693">
        <f>SUM(V24:W26)</f>
        <v>0</v>
      </c>
      <c r="W27" s="675"/>
      <c r="X27" s="342" t="s">
        <v>135</v>
      </c>
      <c r="Y27" s="732">
        <f>SUM(Y24:Z26)</f>
        <v>0</v>
      </c>
      <c r="Z27" s="692"/>
      <c r="AA27" s="339" t="s">
        <v>1</v>
      </c>
      <c r="AB27" s="691">
        <f>SUM(AB24:AC26)</f>
        <v>0</v>
      </c>
      <c r="AC27" s="692"/>
      <c r="AD27" s="339" t="s">
        <v>1</v>
      </c>
      <c r="AE27" s="694"/>
      <c r="AF27" s="695"/>
      <c r="AG27" s="27"/>
      <c r="AH27" s="696"/>
      <c r="AI27" s="697"/>
      <c r="AJ27" s="213"/>
      <c r="AK27" s="703"/>
      <c r="AL27" s="704"/>
      <c r="AM27" s="213"/>
      <c r="AN27" s="693">
        <f>SUM(AN24:AO26)</f>
        <v>0</v>
      </c>
      <c r="AO27" s="675"/>
      <c r="AP27" s="342" t="s">
        <v>135</v>
      </c>
      <c r="AR27" s="677"/>
      <c r="AS27" s="734"/>
      <c r="AT27" s="709" t="s">
        <v>9</v>
      </c>
      <c r="AU27" s="710"/>
      <c r="AV27" s="711"/>
      <c r="AW27" s="701"/>
      <c r="AX27" s="714"/>
      <c r="AY27" s="702"/>
      <c r="AZ27" s="701"/>
      <c r="BA27" s="714"/>
      <c r="BB27" s="702"/>
      <c r="BC27" s="701"/>
      <c r="BD27" s="702"/>
      <c r="BE27" s="701"/>
      <c r="BF27" s="714"/>
      <c r="BG27" s="702"/>
      <c r="BH27" s="720">
        <f>AW27+AZ27-BC27+BE27</f>
        <v>0</v>
      </c>
      <c r="BI27" s="722"/>
      <c r="BJ27" s="350" t="s">
        <v>136</v>
      </c>
      <c r="BK27" s="701"/>
      <c r="BL27" s="869"/>
      <c r="BM27" s="196" t="s">
        <v>136</v>
      </c>
      <c r="BN27" s="701"/>
      <c r="BO27" s="869"/>
      <c r="BP27" s="208" t="s">
        <v>141</v>
      </c>
      <c r="BQ27" s="897">
        <f>INT(BK27*BN27)/1000</f>
        <v>0</v>
      </c>
      <c r="BR27" s="722"/>
      <c r="BS27" s="722"/>
      <c r="BT27" s="347"/>
      <c r="BU27" s="803"/>
      <c r="BV27" s="804"/>
      <c r="BW27" s="804"/>
      <c r="BX27" s="916"/>
      <c r="BY27" s="916"/>
      <c r="BZ27" s="916"/>
      <c r="CA27" s="916"/>
    </row>
    <row r="28" spans="2:79" ht="22.5" customHeight="1" x14ac:dyDescent="0.15">
      <c r="B28" s="676" t="s">
        <v>154</v>
      </c>
      <c r="C28" s="206" t="s">
        <v>629</v>
      </c>
      <c r="D28" s="207"/>
      <c r="E28" s="207"/>
      <c r="F28" s="207"/>
      <c r="G28" s="653"/>
      <c r="H28" s="654"/>
      <c r="I28" s="202" t="s">
        <v>10</v>
      </c>
      <c r="J28" s="690"/>
      <c r="K28" s="654"/>
      <c r="L28" s="202" t="s">
        <v>10</v>
      </c>
      <c r="M28" s="724"/>
      <c r="N28" s="725"/>
      <c r="O28" s="42" t="s">
        <v>22</v>
      </c>
      <c r="P28" s="659">
        <f>(G28+J28)*M28/10</f>
        <v>0</v>
      </c>
      <c r="Q28" s="649"/>
      <c r="R28" s="333" t="s">
        <v>22</v>
      </c>
      <c r="S28" s="858">
        <v>9810</v>
      </c>
      <c r="T28" s="859"/>
      <c r="U28" s="26" t="s">
        <v>659</v>
      </c>
      <c r="V28" s="649">
        <f>INT(P28*S28/1000)</f>
        <v>0</v>
      </c>
      <c r="W28" s="649"/>
      <c r="X28" s="336"/>
      <c r="Y28" s="653"/>
      <c r="Z28" s="654"/>
      <c r="AA28" s="202" t="s">
        <v>1</v>
      </c>
      <c r="AB28" s="690"/>
      <c r="AC28" s="654"/>
      <c r="AD28" s="202" t="s">
        <v>1</v>
      </c>
      <c r="AE28" s="724"/>
      <c r="AF28" s="725"/>
      <c r="AG28" s="42" t="s">
        <v>22</v>
      </c>
      <c r="AH28" s="659">
        <f>(Y28+AB28)*AE28/10</f>
        <v>0</v>
      </c>
      <c r="AI28" s="649"/>
      <c r="AJ28" s="333" t="s">
        <v>22</v>
      </c>
      <c r="AK28" s="728"/>
      <c r="AL28" s="729"/>
      <c r="AM28" s="26" t="s">
        <v>23</v>
      </c>
      <c r="AN28" s="649">
        <f>INT(AH28*AK28/1000)</f>
        <v>0</v>
      </c>
      <c r="AO28" s="649"/>
      <c r="AP28" s="336"/>
      <c r="AR28" s="677"/>
      <c r="AS28" s="709" t="s">
        <v>616</v>
      </c>
      <c r="AT28" s="710"/>
      <c r="AU28" s="710"/>
      <c r="AV28" s="711"/>
      <c r="AW28" s="720">
        <f>SUM(AW25:AY27)</f>
        <v>0</v>
      </c>
      <c r="AX28" s="722"/>
      <c r="AY28" s="723"/>
      <c r="AZ28" s="720">
        <f>SUM(AZ25:BB27)</f>
        <v>0</v>
      </c>
      <c r="BA28" s="722"/>
      <c r="BB28" s="723"/>
      <c r="BC28" s="720">
        <f>SUM(BC25:BD27)</f>
        <v>0</v>
      </c>
      <c r="BD28" s="723"/>
      <c r="BE28" s="720">
        <f>SUM(BE25:BG27)</f>
        <v>0</v>
      </c>
      <c r="BF28" s="722"/>
      <c r="BG28" s="723"/>
      <c r="BH28" s="720">
        <f>SUM(BH25:BI27)</f>
        <v>0</v>
      </c>
      <c r="BI28" s="722"/>
      <c r="BJ28" s="355" t="s">
        <v>136</v>
      </c>
      <c r="BK28" s="720">
        <f>SUM(BK25:BL27)</f>
        <v>0</v>
      </c>
      <c r="BL28" s="898"/>
      <c r="BM28" s="359" t="s">
        <v>136</v>
      </c>
      <c r="BN28" s="900"/>
      <c r="BO28" s="901"/>
      <c r="BP28" s="208" t="s">
        <v>141</v>
      </c>
      <c r="BQ28" s="897">
        <f>SUM(BQ25:BS27)</f>
        <v>0</v>
      </c>
      <c r="BR28" s="722"/>
      <c r="BS28" s="722"/>
      <c r="BT28" s="360" t="s">
        <v>135</v>
      </c>
      <c r="BU28" s="803"/>
      <c r="BV28" s="804"/>
      <c r="BW28" s="804"/>
      <c r="BX28" s="916"/>
      <c r="BY28" s="916"/>
      <c r="BZ28" s="916"/>
      <c r="CA28" s="916"/>
    </row>
    <row r="29" spans="2:79" ht="22.5" customHeight="1" x14ac:dyDescent="0.15">
      <c r="B29" s="677"/>
      <c r="C29" s="193" t="s">
        <v>647</v>
      </c>
      <c r="D29" s="194"/>
      <c r="E29" s="194"/>
      <c r="F29" s="194"/>
      <c r="G29" s="647"/>
      <c r="H29" s="648"/>
      <c r="I29" s="199" t="s">
        <v>132</v>
      </c>
      <c r="J29" s="652"/>
      <c r="K29" s="648"/>
      <c r="L29" s="199" t="s">
        <v>132</v>
      </c>
      <c r="M29" s="660"/>
      <c r="N29" s="661"/>
      <c r="O29" s="13" t="s">
        <v>22</v>
      </c>
      <c r="P29" s="659">
        <f>(G29+J29)*M29/10</f>
        <v>0</v>
      </c>
      <c r="Q29" s="649"/>
      <c r="R29" s="332" t="s">
        <v>22</v>
      </c>
      <c r="S29" s="657"/>
      <c r="T29" s="658"/>
      <c r="U29" s="12" t="s">
        <v>23</v>
      </c>
      <c r="V29" s="649">
        <f>INT(P29*S29/1000)</f>
        <v>0</v>
      </c>
      <c r="W29" s="649"/>
      <c r="X29" s="329"/>
      <c r="Y29" s="647"/>
      <c r="Z29" s="648"/>
      <c r="AA29" s="199" t="s">
        <v>1</v>
      </c>
      <c r="AB29" s="652"/>
      <c r="AC29" s="648"/>
      <c r="AD29" s="199" t="s">
        <v>1</v>
      </c>
      <c r="AE29" s="660"/>
      <c r="AF29" s="661"/>
      <c r="AG29" s="13" t="s">
        <v>22</v>
      </c>
      <c r="AH29" s="659">
        <f>(Y29+AB29)*AE29/10</f>
        <v>0</v>
      </c>
      <c r="AI29" s="649"/>
      <c r="AJ29" s="332" t="s">
        <v>22</v>
      </c>
      <c r="AK29" s="657"/>
      <c r="AL29" s="658"/>
      <c r="AM29" s="12" t="s">
        <v>23</v>
      </c>
      <c r="AN29" s="1353">
        <f>INT(AH29*AK29/1000)</f>
        <v>0</v>
      </c>
      <c r="AO29" s="1353"/>
      <c r="AP29" s="329"/>
      <c r="AR29" s="677"/>
      <c r="AS29" s="733" t="s">
        <v>338</v>
      </c>
      <c r="AT29" s="709" t="s">
        <v>418</v>
      </c>
      <c r="AU29" s="710"/>
      <c r="AV29" s="711"/>
      <c r="AW29" s="701"/>
      <c r="AX29" s="714"/>
      <c r="AY29" s="702"/>
      <c r="AZ29" s="701"/>
      <c r="BA29" s="714"/>
      <c r="BB29" s="702"/>
      <c r="BC29" s="701"/>
      <c r="BD29" s="702"/>
      <c r="BE29" s="701"/>
      <c r="BF29" s="714"/>
      <c r="BG29" s="702"/>
      <c r="BH29" s="720">
        <f>AW29+AZ29-BC29+BE29</f>
        <v>0</v>
      </c>
      <c r="BI29" s="722"/>
      <c r="BJ29" s="355" t="s">
        <v>136</v>
      </c>
      <c r="BK29" s="701"/>
      <c r="BL29" s="869"/>
      <c r="BM29" s="208" t="s">
        <v>136</v>
      </c>
      <c r="BN29" s="701"/>
      <c r="BO29" s="869"/>
      <c r="BP29" s="208" t="s">
        <v>141</v>
      </c>
      <c r="BQ29" s="897">
        <f>INT(BK29*BN29)/1000</f>
        <v>0</v>
      </c>
      <c r="BR29" s="722"/>
      <c r="BS29" s="722"/>
      <c r="BT29" s="357"/>
      <c r="BU29" s="803"/>
      <c r="BV29" s="804"/>
      <c r="BW29" s="804"/>
      <c r="BX29" s="916"/>
      <c r="BY29" s="916"/>
      <c r="BZ29" s="916"/>
      <c r="CA29" s="916"/>
    </row>
    <row r="30" spans="2:79" ht="22.5" customHeight="1" x14ac:dyDescent="0.15">
      <c r="B30" s="677"/>
      <c r="C30" s="193" t="s">
        <v>630</v>
      </c>
      <c r="D30" s="194"/>
      <c r="E30" s="194"/>
      <c r="F30" s="194"/>
      <c r="G30" s="647"/>
      <c r="H30" s="648"/>
      <c r="I30" s="199" t="s">
        <v>132</v>
      </c>
      <c r="J30" s="652"/>
      <c r="K30" s="648"/>
      <c r="L30" s="199" t="s">
        <v>132</v>
      </c>
      <c r="M30" s="660"/>
      <c r="N30" s="661"/>
      <c r="O30" s="13" t="s">
        <v>17</v>
      </c>
      <c r="P30" s="659">
        <f>(G30+J30)*M30/10</f>
        <v>0</v>
      </c>
      <c r="Q30" s="649"/>
      <c r="R30" s="332" t="s">
        <v>17</v>
      </c>
      <c r="S30" s="657"/>
      <c r="T30" s="658"/>
      <c r="U30" s="12" t="s">
        <v>138</v>
      </c>
      <c r="V30" s="649">
        <f>INT(P30*S30/1000)</f>
        <v>0</v>
      </c>
      <c r="W30" s="649"/>
      <c r="X30" s="343"/>
      <c r="Y30" s="647"/>
      <c r="Z30" s="648"/>
      <c r="AA30" s="199" t="s">
        <v>1</v>
      </c>
      <c r="AB30" s="652"/>
      <c r="AC30" s="648"/>
      <c r="AD30" s="199" t="s">
        <v>1</v>
      </c>
      <c r="AE30" s="660"/>
      <c r="AF30" s="661"/>
      <c r="AG30" s="13" t="s">
        <v>14</v>
      </c>
      <c r="AH30" s="659">
        <f>(Y30+AB30)*AE30/10</f>
        <v>0</v>
      </c>
      <c r="AI30" s="649"/>
      <c r="AJ30" s="332" t="s">
        <v>14</v>
      </c>
      <c r="AK30" s="657"/>
      <c r="AL30" s="658"/>
      <c r="AM30" s="12" t="s">
        <v>16</v>
      </c>
      <c r="AN30" s="649">
        <f>INT(AH30*AK30/1000)</f>
        <v>0</v>
      </c>
      <c r="AO30" s="649"/>
      <c r="AP30" s="343"/>
      <c r="AR30" s="677"/>
      <c r="AS30" s="677"/>
      <c r="AT30" s="709" t="s">
        <v>419</v>
      </c>
      <c r="AU30" s="710"/>
      <c r="AV30" s="711"/>
      <c r="AW30" s="701"/>
      <c r="AX30" s="714"/>
      <c r="AY30" s="702"/>
      <c r="AZ30" s="701"/>
      <c r="BA30" s="714"/>
      <c r="BB30" s="702"/>
      <c r="BC30" s="701"/>
      <c r="BD30" s="702"/>
      <c r="BE30" s="701"/>
      <c r="BF30" s="714"/>
      <c r="BG30" s="702"/>
      <c r="BH30" s="720">
        <f>AW30+AZ30-BC30+BE30</f>
        <v>0</v>
      </c>
      <c r="BI30" s="722"/>
      <c r="BJ30" s="351" t="s">
        <v>136</v>
      </c>
      <c r="BK30" s="701"/>
      <c r="BL30" s="869"/>
      <c r="BM30" s="199" t="s">
        <v>136</v>
      </c>
      <c r="BN30" s="701"/>
      <c r="BO30" s="869"/>
      <c r="BP30" s="199" t="s">
        <v>141</v>
      </c>
      <c r="BQ30" s="897">
        <f>INT(BK30*BN30)/1000</f>
        <v>0</v>
      </c>
      <c r="BR30" s="722"/>
      <c r="BS30" s="722"/>
      <c r="BT30" s="348"/>
      <c r="BU30" s="803"/>
      <c r="BV30" s="804"/>
      <c r="BW30" s="804"/>
      <c r="BX30" s="916"/>
      <c r="BY30" s="916"/>
      <c r="BZ30" s="916"/>
      <c r="CA30" s="916"/>
    </row>
    <row r="31" spans="2:79" ht="22.5" customHeight="1" x14ac:dyDescent="0.15">
      <c r="B31" s="677"/>
      <c r="C31" s="193" t="s">
        <v>631</v>
      </c>
      <c r="D31" s="194"/>
      <c r="E31" s="194"/>
      <c r="F31" s="194"/>
      <c r="G31" s="647"/>
      <c r="H31" s="648"/>
      <c r="I31" s="199" t="s">
        <v>145</v>
      </c>
      <c r="J31" s="652"/>
      <c r="K31" s="648"/>
      <c r="L31" s="199" t="s">
        <v>145</v>
      </c>
      <c r="M31" s="660"/>
      <c r="N31" s="661"/>
      <c r="O31" s="13" t="s">
        <v>650</v>
      </c>
      <c r="P31" s="659">
        <f>(G31+J31)*M31/10</f>
        <v>0</v>
      </c>
      <c r="Q31" s="649"/>
      <c r="R31" s="332" t="s">
        <v>650</v>
      </c>
      <c r="S31" s="657"/>
      <c r="T31" s="658"/>
      <c r="U31" s="28" t="s">
        <v>660</v>
      </c>
      <c r="V31" s="659">
        <f>INT(P31*S31/1000)</f>
        <v>0</v>
      </c>
      <c r="W31" s="649"/>
      <c r="X31" s="336"/>
      <c r="Y31" s="647"/>
      <c r="Z31" s="648"/>
      <c r="AA31" s="199" t="s">
        <v>1</v>
      </c>
      <c r="AB31" s="652"/>
      <c r="AC31" s="648"/>
      <c r="AD31" s="199" t="s">
        <v>1</v>
      </c>
      <c r="AE31" s="660"/>
      <c r="AF31" s="661"/>
      <c r="AG31" s="13" t="s">
        <v>650</v>
      </c>
      <c r="AH31" s="659">
        <f>(Y31+AB31)*AE31/10</f>
        <v>0</v>
      </c>
      <c r="AI31" s="649"/>
      <c r="AJ31" s="332" t="s">
        <v>650</v>
      </c>
      <c r="AK31" s="657"/>
      <c r="AL31" s="658"/>
      <c r="AM31" s="28" t="s">
        <v>660</v>
      </c>
      <c r="AN31" s="659">
        <f>INT(AH31*AK31/1000)</f>
        <v>0</v>
      </c>
      <c r="AO31" s="649"/>
      <c r="AP31" s="336"/>
      <c r="AR31" s="677"/>
      <c r="AS31" s="734"/>
      <c r="AT31" s="709" t="s">
        <v>11</v>
      </c>
      <c r="AU31" s="710"/>
      <c r="AV31" s="711"/>
      <c r="AW31" s="701"/>
      <c r="AX31" s="714"/>
      <c r="AY31" s="702"/>
      <c r="AZ31" s="701"/>
      <c r="BA31" s="714"/>
      <c r="BB31" s="702"/>
      <c r="BC31" s="701"/>
      <c r="BD31" s="702"/>
      <c r="BE31" s="701"/>
      <c r="BF31" s="714"/>
      <c r="BG31" s="702"/>
      <c r="BH31" s="720">
        <f>AW31+AZ31-BC31+BE31</f>
        <v>0</v>
      </c>
      <c r="BI31" s="722"/>
      <c r="BJ31" s="350" t="s">
        <v>136</v>
      </c>
      <c r="BK31" s="701"/>
      <c r="BL31" s="869"/>
      <c r="BM31" s="196" t="s">
        <v>136</v>
      </c>
      <c r="BN31" s="701"/>
      <c r="BO31" s="869"/>
      <c r="BP31" s="208" t="s">
        <v>141</v>
      </c>
      <c r="BQ31" s="897">
        <f>INT(BK31*BN31)/1000</f>
        <v>0</v>
      </c>
      <c r="BR31" s="722"/>
      <c r="BS31" s="722"/>
      <c r="BT31" s="347"/>
      <c r="BU31" s="803"/>
      <c r="BV31" s="804"/>
      <c r="BW31" s="804"/>
      <c r="BX31" s="916"/>
      <c r="BY31" s="916"/>
      <c r="BZ31" s="916"/>
      <c r="CA31" s="916"/>
    </row>
    <row r="32" spans="2:79" ht="22.5" customHeight="1" thickBot="1" x14ac:dyDescent="0.2">
      <c r="B32" s="678"/>
      <c r="C32" s="959" t="s">
        <v>785</v>
      </c>
      <c r="D32" s="960"/>
      <c r="E32" s="960"/>
      <c r="F32" s="961"/>
      <c r="G32" s="686"/>
      <c r="H32" s="651"/>
      <c r="I32" s="209"/>
      <c r="J32" s="650"/>
      <c r="K32" s="651"/>
      <c r="L32" s="209"/>
      <c r="M32" s="757"/>
      <c r="N32" s="758"/>
      <c r="O32" s="210"/>
      <c r="P32" s="673">
        <f>(G32+J32)*M32/10</f>
        <v>0</v>
      </c>
      <c r="Q32" s="674"/>
      <c r="R32" s="38"/>
      <c r="S32" s="645"/>
      <c r="T32" s="646"/>
      <c r="U32" s="12"/>
      <c r="V32" s="673">
        <f>INT(P32*S32/1000)</f>
        <v>0</v>
      </c>
      <c r="W32" s="674"/>
      <c r="X32" s="200"/>
      <c r="Y32" s="686"/>
      <c r="Z32" s="651"/>
      <c r="AA32" s="209"/>
      <c r="AB32" s="650"/>
      <c r="AC32" s="651"/>
      <c r="AD32" s="209"/>
      <c r="AE32" s="757"/>
      <c r="AF32" s="758"/>
      <c r="AG32" s="210"/>
      <c r="AH32" s="673">
        <f>(Y32+AB32)*AE32/10</f>
        <v>0</v>
      </c>
      <c r="AI32" s="674"/>
      <c r="AJ32" s="38"/>
      <c r="AK32" s="645"/>
      <c r="AL32" s="646"/>
      <c r="AM32" s="12"/>
      <c r="AN32" s="673">
        <f>INT(AH32*AK32/1000)</f>
        <v>0</v>
      </c>
      <c r="AO32" s="674"/>
      <c r="AP32" s="200"/>
      <c r="AR32" s="677"/>
      <c r="AS32" s="709" t="s">
        <v>617</v>
      </c>
      <c r="AT32" s="710"/>
      <c r="AU32" s="710"/>
      <c r="AV32" s="711"/>
      <c r="AW32" s="720">
        <f>SUM(AW29:AY31)</f>
        <v>0</v>
      </c>
      <c r="AX32" s="722"/>
      <c r="AY32" s="723"/>
      <c r="AZ32" s="720">
        <f>SUM(AZ29:BB31)</f>
        <v>0</v>
      </c>
      <c r="BA32" s="722"/>
      <c r="BB32" s="723"/>
      <c r="BC32" s="720">
        <f>SUM(BC29:BD31)</f>
        <v>0</v>
      </c>
      <c r="BD32" s="723"/>
      <c r="BE32" s="720">
        <f>SUM(BE29:BG31)</f>
        <v>0</v>
      </c>
      <c r="BF32" s="722"/>
      <c r="BG32" s="723"/>
      <c r="BH32" s="720">
        <f>SUM(BH29:BI31)</f>
        <v>0</v>
      </c>
      <c r="BI32" s="722"/>
      <c r="BJ32" s="355" t="s">
        <v>136</v>
      </c>
      <c r="BK32" s="720">
        <f>SUM(BK29:BL31)</f>
        <v>0</v>
      </c>
      <c r="BL32" s="898"/>
      <c r="BM32" s="359" t="s">
        <v>136</v>
      </c>
      <c r="BN32" s="900"/>
      <c r="BO32" s="901"/>
      <c r="BP32" s="208" t="s">
        <v>141</v>
      </c>
      <c r="BQ32" s="897">
        <f>SUM(BQ29:BS31)</f>
        <v>0</v>
      </c>
      <c r="BR32" s="722"/>
      <c r="BS32" s="722"/>
      <c r="BT32" s="360" t="s">
        <v>135</v>
      </c>
      <c r="BU32" s="803"/>
      <c r="BV32" s="804"/>
      <c r="BW32" s="804"/>
      <c r="BX32" s="916"/>
      <c r="BY32" s="916"/>
      <c r="BZ32" s="916"/>
      <c r="CA32" s="916"/>
    </row>
    <row r="33" spans="2:87" ht="22.5" customHeight="1" thickBot="1" x14ac:dyDescent="0.2">
      <c r="B33" s="683" t="s">
        <v>159</v>
      </c>
      <c r="C33" s="684"/>
      <c r="D33" s="684"/>
      <c r="E33" s="684"/>
      <c r="F33" s="685"/>
      <c r="G33" s="687">
        <f>SUM(G28:H32)</f>
        <v>0</v>
      </c>
      <c r="H33" s="670"/>
      <c r="I33" s="334" t="s">
        <v>10</v>
      </c>
      <c r="J33" s="669">
        <f>SUM(J28:K32)</f>
        <v>0</v>
      </c>
      <c r="K33" s="670"/>
      <c r="L33" s="334" t="s">
        <v>10</v>
      </c>
      <c r="M33" s="694"/>
      <c r="N33" s="695"/>
      <c r="O33" s="27"/>
      <c r="P33" s="655"/>
      <c r="Q33" s="656"/>
      <c r="R33" s="25"/>
      <c r="S33" s="703"/>
      <c r="T33" s="704"/>
      <c r="U33" s="25"/>
      <c r="V33" s="693">
        <f>SUM(V28:W32)</f>
        <v>0</v>
      </c>
      <c r="W33" s="675"/>
      <c r="X33" s="337" t="s">
        <v>135</v>
      </c>
      <c r="Y33" s="687">
        <f>SUM(Y28:Z32)</f>
        <v>0</v>
      </c>
      <c r="Z33" s="670"/>
      <c r="AA33" s="334" t="s">
        <v>1</v>
      </c>
      <c r="AB33" s="669">
        <f>SUM(AB28:AC32)</f>
        <v>0</v>
      </c>
      <c r="AC33" s="670"/>
      <c r="AD33" s="334" t="s">
        <v>1</v>
      </c>
      <c r="AE33" s="694"/>
      <c r="AF33" s="695"/>
      <c r="AG33" s="27"/>
      <c r="AH33" s="655"/>
      <c r="AI33" s="656"/>
      <c r="AJ33" s="25"/>
      <c r="AK33" s="703"/>
      <c r="AL33" s="704"/>
      <c r="AM33" s="25"/>
      <c r="AN33" s="693">
        <f>SUM(AN28:AO32)</f>
        <v>0</v>
      </c>
      <c r="AO33" s="675"/>
      <c r="AP33" s="337" t="s">
        <v>135</v>
      </c>
      <c r="AR33" s="677"/>
      <c r="AS33" s="709" t="s">
        <v>651</v>
      </c>
      <c r="AT33" s="710"/>
      <c r="AU33" s="710"/>
      <c r="AV33" s="711"/>
      <c r="AW33" s="701"/>
      <c r="AX33" s="714"/>
      <c r="AY33" s="702"/>
      <c r="AZ33" s="701"/>
      <c r="BA33" s="714"/>
      <c r="BB33" s="702"/>
      <c r="BC33" s="701"/>
      <c r="BD33" s="702"/>
      <c r="BE33" s="701"/>
      <c r="BF33" s="714"/>
      <c r="BG33" s="702"/>
      <c r="BH33" s="720">
        <f>AW33+AZ33-BC33+BE33</f>
        <v>0</v>
      </c>
      <c r="BI33" s="722"/>
      <c r="BJ33" s="351" t="s">
        <v>155</v>
      </c>
      <c r="BK33" s="701"/>
      <c r="BL33" s="869"/>
      <c r="BM33" s="199" t="s">
        <v>156</v>
      </c>
      <c r="BN33" s="701"/>
      <c r="BO33" s="869"/>
      <c r="BP33" s="199" t="s">
        <v>768</v>
      </c>
      <c r="BQ33" s="897">
        <f>INT(BK33*BN33)/1000</f>
        <v>0</v>
      </c>
      <c r="BR33" s="722"/>
      <c r="BS33" s="722"/>
      <c r="BT33" s="361" t="s">
        <v>135</v>
      </c>
      <c r="BU33" s="803"/>
      <c r="BV33" s="804"/>
      <c r="BW33" s="804"/>
      <c r="BX33" s="916"/>
      <c r="BY33" s="916"/>
      <c r="BZ33" s="916"/>
      <c r="CA33" s="916"/>
    </row>
    <row r="34" spans="2:87" ht="22.5" customHeight="1" thickBot="1" x14ac:dyDescent="0.2">
      <c r="B34" s="849" t="s">
        <v>161</v>
      </c>
      <c r="C34" s="33" t="s">
        <v>433</v>
      </c>
      <c r="D34" s="34"/>
      <c r="E34" s="34"/>
      <c r="F34" s="34"/>
      <c r="G34" s="653"/>
      <c r="H34" s="654"/>
      <c r="I34" s="202" t="s">
        <v>147</v>
      </c>
      <c r="J34" s="652"/>
      <c r="K34" s="648"/>
      <c r="L34" s="202" t="s">
        <v>147</v>
      </c>
      <c r="M34" s="662"/>
      <c r="N34" s="663"/>
      <c r="O34" s="42" t="s">
        <v>20</v>
      </c>
      <c r="P34" s="659">
        <f t="shared" ref="P34:P41" si="12">(G34+J34)*M34/10</f>
        <v>0</v>
      </c>
      <c r="Q34" s="649"/>
      <c r="R34" s="333" t="s">
        <v>20</v>
      </c>
      <c r="S34" s="671"/>
      <c r="T34" s="672"/>
      <c r="U34" s="37" t="s">
        <v>21</v>
      </c>
      <c r="V34" s="649">
        <f t="shared" ref="V34:V41" si="13">INT(P34*S34/1000)</f>
        <v>0</v>
      </c>
      <c r="W34" s="649"/>
      <c r="X34" s="343"/>
      <c r="Y34" s="653"/>
      <c r="Z34" s="654"/>
      <c r="AA34" s="202" t="s">
        <v>1</v>
      </c>
      <c r="AB34" s="652"/>
      <c r="AC34" s="648"/>
      <c r="AD34" s="202" t="s">
        <v>1</v>
      </c>
      <c r="AE34" s="662"/>
      <c r="AF34" s="663"/>
      <c r="AG34" s="42" t="s">
        <v>14</v>
      </c>
      <c r="AH34" s="659">
        <f t="shared" ref="AH34:AH41" si="14">(Y34+AB34)*AE34/10</f>
        <v>0</v>
      </c>
      <c r="AI34" s="649"/>
      <c r="AJ34" s="333" t="s">
        <v>14</v>
      </c>
      <c r="AK34" s="671"/>
      <c r="AL34" s="672"/>
      <c r="AM34" s="37" t="s">
        <v>16</v>
      </c>
      <c r="AN34" s="649">
        <f t="shared" ref="AN34:AN41" si="15">INT(AH34*AK34/1000)</f>
        <v>0</v>
      </c>
      <c r="AO34" s="649"/>
      <c r="AP34" s="343"/>
      <c r="AR34" s="734"/>
      <c r="AS34" s="909" t="s">
        <v>157</v>
      </c>
      <c r="AT34" s="910"/>
      <c r="AU34" s="910"/>
      <c r="AV34" s="911"/>
      <c r="AW34" s="720">
        <f>AW20+AW24+AW28+AW32+AW33</f>
        <v>0</v>
      </c>
      <c r="AX34" s="898"/>
      <c r="AY34" s="721"/>
      <c r="AZ34" s="720">
        <f>AZ20+AZ24+AZ28+AZ32+AZ33</f>
        <v>0</v>
      </c>
      <c r="BA34" s="898"/>
      <c r="BB34" s="721"/>
      <c r="BC34" s="720">
        <f>SUM(BC20,BC24,BC28,BC33)</f>
        <v>0</v>
      </c>
      <c r="BD34" s="721"/>
      <c r="BE34" s="720">
        <f>BE20+BE24+BE28+BE32+BE33</f>
        <v>0</v>
      </c>
      <c r="BF34" s="898"/>
      <c r="BG34" s="721"/>
      <c r="BH34" s="720">
        <f>SUM(BH20,BH24,BH28,BH33)</f>
        <v>0</v>
      </c>
      <c r="BI34" s="898"/>
      <c r="BJ34" s="351"/>
      <c r="BK34" s="720">
        <f>SUM(BK20,BK24,BK28,BK33)</f>
        <v>0</v>
      </c>
      <c r="BL34" s="898"/>
      <c r="BM34" s="349"/>
      <c r="BN34" s="945"/>
      <c r="BO34" s="946"/>
      <c r="BP34" s="199"/>
      <c r="BQ34" s="947">
        <f>BQ20+BQ24+BQ28+BQ32+BQ33</f>
        <v>0</v>
      </c>
      <c r="BR34" s="948"/>
      <c r="BS34" s="948"/>
      <c r="BT34" s="342" t="s">
        <v>135</v>
      </c>
      <c r="BU34" s="803"/>
      <c r="BV34" s="804"/>
      <c r="BW34" s="804"/>
      <c r="BX34" s="916"/>
      <c r="BY34" s="916"/>
      <c r="BZ34" s="916"/>
      <c r="CA34" s="916"/>
    </row>
    <row r="35" spans="2:87" ht="22.5" customHeight="1" thickBot="1" x14ac:dyDescent="0.2">
      <c r="B35" s="850"/>
      <c r="C35" s="35" t="s">
        <v>163</v>
      </c>
      <c r="D35" s="36"/>
      <c r="E35" s="36"/>
      <c r="F35" s="36"/>
      <c r="G35" s="647"/>
      <c r="H35" s="648"/>
      <c r="I35" s="199" t="s">
        <v>147</v>
      </c>
      <c r="J35" s="652"/>
      <c r="K35" s="648"/>
      <c r="L35" s="199" t="s">
        <v>147</v>
      </c>
      <c r="M35" s="660"/>
      <c r="N35" s="661"/>
      <c r="O35" s="13" t="s">
        <v>20</v>
      </c>
      <c r="P35" s="659">
        <f t="shared" si="12"/>
        <v>0</v>
      </c>
      <c r="Q35" s="649"/>
      <c r="R35" s="332" t="s">
        <v>20</v>
      </c>
      <c r="S35" s="657"/>
      <c r="T35" s="658"/>
      <c r="U35" s="12" t="s">
        <v>25</v>
      </c>
      <c r="V35" s="659">
        <f t="shared" si="13"/>
        <v>0</v>
      </c>
      <c r="W35" s="649"/>
      <c r="X35" s="336"/>
      <c r="Y35" s="647"/>
      <c r="Z35" s="648"/>
      <c r="AA35" s="199" t="s">
        <v>1</v>
      </c>
      <c r="AB35" s="652"/>
      <c r="AC35" s="648"/>
      <c r="AD35" s="199" t="s">
        <v>1</v>
      </c>
      <c r="AE35" s="660"/>
      <c r="AF35" s="661"/>
      <c r="AG35" s="13" t="s">
        <v>14</v>
      </c>
      <c r="AH35" s="659">
        <f t="shared" si="14"/>
        <v>0</v>
      </c>
      <c r="AI35" s="649"/>
      <c r="AJ35" s="332" t="s">
        <v>14</v>
      </c>
      <c r="AK35" s="657"/>
      <c r="AL35" s="658"/>
      <c r="AM35" s="12" t="s">
        <v>16</v>
      </c>
      <c r="AN35" s="659">
        <f t="shared" si="15"/>
        <v>0</v>
      </c>
      <c r="AO35" s="649"/>
      <c r="AP35" s="336"/>
      <c r="AR35" s="216">
        <v>6</v>
      </c>
      <c r="AS35" s="216" t="s">
        <v>158</v>
      </c>
      <c r="AT35" s="216"/>
      <c r="AU35" s="216"/>
      <c r="AV35" s="216"/>
      <c r="AW35" s="217"/>
      <c r="AX35" s="218"/>
      <c r="AY35" s="218"/>
      <c r="AZ35" s="218"/>
      <c r="BA35" s="218"/>
      <c r="BB35" s="218"/>
      <c r="BC35" s="218"/>
      <c r="BD35" s="218"/>
      <c r="BE35" s="218"/>
      <c r="BF35" s="218"/>
      <c r="BG35" s="218"/>
      <c r="BH35" s="218"/>
      <c r="BK35" s="216">
        <v>7</v>
      </c>
      <c r="BL35" s="216" t="s">
        <v>177</v>
      </c>
      <c r="BM35" s="216"/>
      <c r="BN35" s="216"/>
      <c r="BO35" s="217"/>
      <c r="BP35" s="217"/>
      <c r="BQ35" s="218"/>
      <c r="BR35" s="218"/>
      <c r="BS35" s="218"/>
      <c r="BT35" s="218"/>
      <c r="BU35" s="218"/>
      <c r="BV35" s="218"/>
      <c r="BW35" s="218"/>
      <c r="BX35" s="218"/>
      <c r="BY35" s="218"/>
      <c r="BZ35" s="218"/>
      <c r="CA35" s="218"/>
    </row>
    <row r="36" spans="2:87" ht="22.5" customHeight="1" x14ac:dyDescent="0.15">
      <c r="B36" s="850"/>
      <c r="C36" s="35" t="s">
        <v>166</v>
      </c>
      <c r="D36" s="36"/>
      <c r="E36" s="36"/>
      <c r="F36" s="36"/>
      <c r="G36" s="647"/>
      <c r="H36" s="648"/>
      <c r="I36" s="199" t="s">
        <v>168</v>
      </c>
      <c r="J36" s="652"/>
      <c r="K36" s="648"/>
      <c r="L36" s="199" t="s">
        <v>168</v>
      </c>
      <c r="M36" s="660"/>
      <c r="N36" s="661"/>
      <c r="O36" s="13" t="s">
        <v>24</v>
      </c>
      <c r="P36" s="659">
        <f t="shared" si="12"/>
        <v>0</v>
      </c>
      <c r="Q36" s="649"/>
      <c r="R36" s="332" t="s">
        <v>24</v>
      </c>
      <c r="S36" s="657"/>
      <c r="T36" s="658"/>
      <c r="U36" s="12" t="s">
        <v>27</v>
      </c>
      <c r="V36" s="659">
        <f t="shared" si="13"/>
        <v>0</v>
      </c>
      <c r="W36" s="649"/>
      <c r="X36" s="329"/>
      <c r="Y36" s="647"/>
      <c r="Z36" s="648"/>
      <c r="AA36" s="199" t="s">
        <v>1</v>
      </c>
      <c r="AB36" s="652"/>
      <c r="AC36" s="648"/>
      <c r="AD36" s="199" t="s">
        <v>1</v>
      </c>
      <c r="AE36" s="660"/>
      <c r="AF36" s="661"/>
      <c r="AG36" s="13" t="s">
        <v>14</v>
      </c>
      <c r="AH36" s="659">
        <f t="shared" si="14"/>
        <v>0</v>
      </c>
      <c r="AI36" s="649"/>
      <c r="AJ36" s="332" t="s">
        <v>14</v>
      </c>
      <c r="AK36" s="657"/>
      <c r="AL36" s="658"/>
      <c r="AM36" s="12" t="s">
        <v>16</v>
      </c>
      <c r="AN36" s="659">
        <f t="shared" si="15"/>
        <v>0</v>
      </c>
      <c r="AO36" s="649"/>
      <c r="AP36" s="329"/>
      <c r="AR36" s="712" t="s">
        <v>160</v>
      </c>
      <c r="AS36" s="664"/>
      <c r="AT36" s="664"/>
      <c r="AU36" s="664"/>
      <c r="AV36" s="664"/>
      <c r="AW36" s="912" t="s">
        <v>605</v>
      </c>
      <c r="AX36" s="913"/>
      <c r="AY36" s="913"/>
      <c r="AZ36" s="914"/>
      <c r="BA36" s="737" t="s">
        <v>606</v>
      </c>
      <c r="BB36" s="737"/>
      <c r="BC36" s="737"/>
      <c r="BD36" s="738"/>
      <c r="BE36" s="934" t="s">
        <v>648</v>
      </c>
      <c r="BF36" s="934"/>
      <c r="BG36" s="934"/>
      <c r="BH36" s="934"/>
      <c r="BI36" s="218"/>
      <c r="BK36" s="712" t="s">
        <v>160</v>
      </c>
      <c r="BL36" s="664"/>
      <c r="BM36" s="664"/>
      <c r="BN36" s="664"/>
      <c r="BO36" s="713"/>
      <c r="BP36" s="912" t="s">
        <v>605</v>
      </c>
      <c r="BQ36" s="913"/>
      <c r="BR36" s="913"/>
      <c r="BS36" s="914"/>
      <c r="BT36" s="915" t="s">
        <v>606</v>
      </c>
      <c r="BU36" s="664"/>
      <c r="BV36" s="664"/>
      <c r="BW36" s="665"/>
      <c r="BX36" s="712" t="s">
        <v>648</v>
      </c>
      <c r="BY36" s="664"/>
      <c r="BZ36" s="664"/>
      <c r="CA36" s="665"/>
    </row>
    <row r="37" spans="2:87" ht="22.5" customHeight="1" x14ac:dyDescent="0.15">
      <c r="B37" s="850"/>
      <c r="C37" s="35" t="s">
        <v>434</v>
      </c>
      <c r="D37" s="36"/>
      <c r="E37" s="36"/>
      <c r="F37" s="36"/>
      <c r="G37" s="647"/>
      <c r="H37" s="648"/>
      <c r="I37" s="199" t="s">
        <v>10</v>
      </c>
      <c r="J37" s="652"/>
      <c r="K37" s="648"/>
      <c r="L37" s="199" t="s">
        <v>10</v>
      </c>
      <c r="M37" s="660"/>
      <c r="N37" s="661"/>
      <c r="O37" s="13" t="s">
        <v>26</v>
      </c>
      <c r="P37" s="659">
        <f t="shared" si="12"/>
        <v>0</v>
      </c>
      <c r="Q37" s="649"/>
      <c r="R37" s="332" t="s">
        <v>26</v>
      </c>
      <c r="S37" s="657"/>
      <c r="T37" s="658"/>
      <c r="U37" s="12" t="s">
        <v>30</v>
      </c>
      <c r="V37" s="659">
        <f t="shared" si="13"/>
        <v>0</v>
      </c>
      <c r="W37" s="649"/>
      <c r="X37" s="336"/>
      <c r="Y37" s="647"/>
      <c r="Z37" s="648"/>
      <c r="AA37" s="199" t="s">
        <v>1</v>
      </c>
      <c r="AB37" s="652"/>
      <c r="AC37" s="648"/>
      <c r="AD37" s="199" t="s">
        <v>1</v>
      </c>
      <c r="AE37" s="660"/>
      <c r="AF37" s="661"/>
      <c r="AG37" s="13" t="s">
        <v>14</v>
      </c>
      <c r="AH37" s="659">
        <f t="shared" si="14"/>
        <v>0</v>
      </c>
      <c r="AI37" s="649"/>
      <c r="AJ37" s="332" t="s">
        <v>14</v>
      </c>
      <c r="AK37" s="657"/>
      <c r="AL37" s="658"/>
      <c r="AM37" s="12" t="s">
        <v>16</v>
      </c>
      <c r="AN37" s="659">
        <f t="shared" si="15"/>
        <v>0</v>
      </c>
      <c r="AO37" s="649"/>
      <c r="AP37" s="336"/>
      <c r="AR37" s="712" t="s">
        <v>162</v>
      </c>
      <c r="AS37" s="664"/>
      <c r="AT37" s="664"/>
      <c r="AU37" s="664"/>
      <c r="AV37" s="713"/>
      <c r="AW37" s="644"/>
      <c r="AX37" s="530"/>
      <c r="AY37" s="530"/>
      <c r="AZ37" s="438"/>
      <c r="BA37" s="530"/>
      <c r="BB37" s="530"/>
      <c r="BC37" s="530"/>
      <c r="BD37" s="439"/>
      <c r="BE37" s="902"/>
      <c r="BF37" s="902"/>
      <c r="BG37" s="902"/>
      <c r="BH37" s="902"/>
      <c r="BK37" s="712" t="s">
        <v>178</v>
      </c>
      <c r="BL37" s="664"/>
      <c r="BM37" s="664"/>
      <c r="BN37" s="664"/>
      <c r="BO37" s="713"/>
      <c r="BP37" s="644"/>
      <c r="BQ37" s="530"/>
      <c r="BR37" s="530"/>
      <c r="BS37" s="440"/>
      <c r="BT37" s="644"/>
      <c r="BU37" s="530"/>
      <c r="BV37" s="530"/>
      <c r="BW37" s="418"/>
      <c r="BX37" s="894"/>
      <c r="BY37" s="895"/>
      <c r="BZ37" s="895"/>
      <c r="CA37" s="896"/>
    </row>
    <row r="38" spans="2:87" ht="22.5" customHeight="1" x14ac:dyDescent="0.15">
      <c r="B38" s="850"/>
      <c r="C38" s="35" t="s">
        <v>170</v>
      </c>
      <c r="D38" s="36"/>
      <c r="E38" s="36"/>
      <c r="F38" s="36"/>
      <c r="G38" s="647"/>
      <c r="H38" s="648"/>
      <c r="I38" s="199" t="s">
        <v>28</v>
      </c>
      <c r="J38" s="652"/>
      <c r="K38" s="648"/>
      <c r="L38" s="199" t="s">
        <v>28</v>
      </c>
      <c r="M38" s="660"/>
      <c r="N38" s="661"/>
      <c r="O38" s="13" t="s">
        <v>29</v>
      </c>
      <c r="P38" s="659">
        <f t="shared" si="12"/>
        <v>0</v>
      </c>
      <c r="Q38" s="649"/>
      <c r="R38" s="332" t="s">
        <v>29</v>
      </c>
      <c r="S38" s="657"/>
      <c r="T38" s="658"/>
      <c r="U38" s="12" t="s">
        <v>32</v>
      </c>
      <c r="V38" s="659">
        <f t="shared" si="13"/>
        <v>0</v>
      </c>
      <c r="W38" s="649"/>
      <c r="X38" s="329"/>
      <c r="Y38" s="647"/>
      <c r="Z38" s="648"/>
      <c r="AA38" s="199" t="s">
        <v>1</v>
      </c>
      <c r="AB38" s="652"/>
      <c r="AC38" s="648"/>
      <c r="AD38" s="199" t="s">
        <v>1</v>
      </c>
      <c r="AE38" s="660"/>
      <c r="AF38" s="661"/>
      <c r="AG38" s="13" t="s">
        <v>14</v>
      </c>
      <c r="AH38" s="659">
        <f t="shared" si="14"/>
        <v>0</v>
      </c>
      <c r="AI38" s="649"/>
      <c r="AJ38" s="332" t="s">
        <v>14</v>
      </c>
      <c r="AK38" s="657"/>
      <c r="AL38" s="658"/>
      <c r="AM38" s="12" t="s">
        <v>16</v>
      </c>
      <c r="AN38" s="659">
        <f t="shared" si="15"/>
        <v>0</v>
      </c>
      <c r="AO38" s="649"/>
      <c r="AP38" s="329"/>
      <c r="AR38" s="712" t="s">
        <v>164</v>
      </c>
      <c r="AS38" s="664"/>
      <c r="AT38" s="664"/>
      <c r="AU38" s="664"/>
      <c r="AV38" s="713"/>
      <c r="AW38" s="644"/>
      <c r="AX38" s="530"/>
      <c r="AY38" s="530"/>
      <c r="AZ38" s="440"/>
      <c r="BA38" s="530"/>
      <c r="BB38" s="530"/>
      <c r="BC38" s="530"/>
      <c r="BD38" s="418"/>
      <c r="BE38" s="902"/>
      <c r="BF38" s="902"/>
      <c r="BG38" s="902"/>
      <c r="BH38" s="902"/>
      <c r="BK38" s="712" t="s">
        <v>179</v>
      </c>
      <c r="BL38" s="664"/>
      <c r="BM38" s="664"/>
      <c r="BN38" s="664"/>
      <c r="BO38" s="713"/>
      <c r="BP38" s="644"/>
      <c r="BQ38" s="530"/>
      <c r="BR38" s="530"/>
      <c r="BS38" s="440"/>
      <c r="BT38" s="644"/>
      <c r="BU38" s="530"/>
      <c r="BV38" s="530"/>
      <c r="BW38" s="418"/>
      <c r="BX38" s="894"/>
      <c r="BY38" s="895"/>
      <c r="BZ38" s="895"/>
      <c r="CA38" s="896"/>
    </row>
    <row r="39" spans="2:87" ht="22.5" customHeight="1" x14ac:dyDescent="0.15">
      <c r="B39" s="850"/>
      <c r="C39" s="35" t="s">
        <v>435</v>
      </c>
      <c r="D39" s="36"/>
      <c r="E39" s="36"/>
      <c r="F39" s="36"/>
      <c r="G39" s="647"/>
      <c r="H39" s="648"/>
      <c r="I39" s="199" t="s">
        <v>144</v>
      </c>
      <c r="J39" s="652"/>
      <c r="K39" s="648"/>
      <c r="L39" s="199" t="s">
        <v>144</v>
      </c>
      <c r="M39" s="660"/>
      <c r="N39" s="661"/>
      <c r="O39" s="13" t="s">
        <v>31</v>
      </c>
      <c r="P39" s="659">
        <f t="shared" si="12"/>
        <v>0</v>
      </c>
      <c r="Q39" s="649"/>
      <c r="R39" s="332" t="s">
        <v>31</v>
      </c>
      <c r="S39" s="657"/>
      <c r="T39" s="658"/>
      <c r="U39" s="12" t="s">
        <v>25</v>
      </c>
      <c r="V39" s="659">
        <f t="shared" si="13"/>
        <v>0</v>
      </c>
      <c r="W39" s="649"/>
      <c r="X39" s="336"/>
      <c r="Y39" s="647"/>
      <c r="Z39" s="648"/>
      <c r="AA39" s="199" t="s">
        <v>1</v>
      </c>
      <c r="AB39" s="652"/>
      <c r="AC39" s="648"/>
      <c r="AD39" s="199" t="s">
        <v>1</v>
      </c>
      <c r="AE39" s="660"/>
      <c r="AF39" s="661"/>
      <c r="AG39" s="13" t="s">
        <v>14</v>
      </c>
      <c r="AH39" s="659">
        <f t="shared" si="14"/>
        <v>0</v>
      </c>
      <c r="AI39" s="649"/>
      <c r="AJ39" s="332" t="s">
        <v>14</v>
      </c>
      <c r="AK39" s="657"/>
      <c r="AL39" s="658"/>
      <c r="AM39" s="12" t="s">
        <v>16</v>
      </c>
      <c r="AN39" s="659">
        <f t="shared" si="15"/>
        <v>0</v>
      </c>
      <c r="AO39" s="649"/>
      <c r="AP39" s="336"/>
      <c r="AR39" s="712" t="s">
        <v>167</v>
      </c>
      <c r="AS39" s="664"/>
      <c r="AT39" s="664"/>
      <c r="AU39" s="664"/>
      <c r="AV39" s="713"/>
      <c r="AW39" s="644"/>
      <c r="AX39" s="530"/>
      <c r="AY39" s="530"/>
      <c r="AZ39" s="440"/>
      <c r="BA39" s="530"/>
      <c r="BB39" s="530"/>
      <c r="BC39" s="530"/>
      <c r="BD39" s="418"/>
      <c r="BE39" s="902"/>
      <c r="BF39" s="902"/>
      <c r="BG39" s="902"/>
      <c r="BH39" s="902"/>
      <c r="BK39" s="712" t="s">
        <v>180</v>
      </c>
      <c r="BL39" s="664"/>
      <c r="BM39" s="664"/>
      <c r="BN39" s="664"/>
      <c r="BO39" s="713"/>
      <c r="BP39" s="644"/>
      <c r="BQ39" s="530"/>
      <c r="BR39" s="530"/>
      <c r="BS39" s="440"/>
      <c r="BT39" s="644"/>
      <c r="BU39" s="530"/>
      <c r="BV39" s="530"/>
      <c r="BW39" s="418"/>
      <c r="BX39" s="894"/>
      <c r="BY39" s="895"/>
      <c r="BZ39" s="895"/>
      <c r="CA39" s="896"/>
    </row>
    <row r="40" spans="2:87" ht="22.5" customHeight="1" x14ac:dyDescent="0.15">
      <c r="B40" s="850"/>
      <c r="C40" s="35" t="s">
        <v>436</v>
      </c>
      <c r="D40" s="36"/>
      <c r="E40" s="36"/>
      <c r="F40" s="36"/>
      <c r="G40" s="647"/>
      <c r="H40" s="648"/>
      <c r="I40" s="199" t="s">
        <v>168</v>
      </c>
      <c r="J40" s="652"/>
      <c r="K40" s="648"/>
      <c r="L40" s="199" t="s">
        <v>168</v>
      </c>
      <c r="M40" s="660"/>
      <c r="N40" s="661"/>
      <c r="O40" s="13" t="s">
        <v>24</v>
      </c>
      <c r="P40" s="659">
        <f t="shared" si="12"/>
        <v>0</v>
      </c>
      <c r="Q40" s="649"/>
      <c r="R40" s="332" t="s">
        <v>24</v>
      </c>
      <c r="S40" s="657"/>
      <c r="T40" s="658"/>
      <c r="U40" s="12" t="s">
        <v>34</v>
      </c>
      <c r="V40" s="659">
        <f t="shared" si="13"/>
        <v>0</v>
      </c>
      <c r="W40" s="649"/>
      <c r="X40" s="329"/>
      <c r="Y40" s="647"/>
      <c r="Z40" s="648"/>
      <c r="AA40" s="199" t="s">
        <v>1</v>
      </c>
      <c r="AB40" s="652"/>
      <c r="AC40" s="648"/>
      <c r="AD40" s="199" t="s">
        <v>1</v>
      </c>
      <c r="AE40" s="660"/>
      <c r="AF40" s="661"/>
      <c r="AG40" s="13" t="s">
        <v>14</v>
      </c>
      <c r="AH40" s="659">
        <f t="shared" si="14"/>
        <v>0</v>
      </c>
      <c r="AI40" s="649"/>
      <c r="AJ40" s="332" t="s">
        <v>14</v>
      </c>
      <c r="AK40" s="657"/>
      <c r="AL40" s="658"/>
      <c r="AM40" s="12" t="s">
        <v>16</v>
      </c>
      <c r="AN40" s="659">
        <f t="shared" si="15"/>
        <v>0</v>
      </c>
      <c r="AO40" s="649"/>
      <c r="AP40" s="329"/>
      <c r="AR40" s="712" t="s">
        <v>169</v>
      </c>
      <c r="AS40" s="664"/>
      <c r="AT40" s="664"/>
      <c r="AU40" s="664"/>
      <c r="AV40" s="713"/>
      <c r="AW40" s="644"/>
      <c r="AX40" s="530"/>
      <c r="AY40" s="530"/>
      <c r="AZ40" s="440"/>
      <c r="BA40" s="530"/>
      <c r="BB40" s="530"/>
      <c r="BC40" s="530"/>
      <c r="BD40" s="418"/>
      <c r="BE40" s="902"/>
      <c r="BF40" s="902"/>
      <c r="BG40" s="902"/>
      <c r="BH40" s="902"/>
      <c r="BK40" s="712" t="s">
        <v>181</v>
      </c>
      <c r="BL40" s="664"/>
      <c r="BM40" s="664"/>
      <c r="BN40" s="664"/>
      <c r="BO40" s="713"/>
      <c r="BP40" s="644"/>
      <c r="BQ40" s="530"/>
      <c r="BR40" s="530"/>
      <c r="BS40" s="440"/>
      <c r="BT40" s="644"/>
      <c r="BU40" s="530"/>
      <c r="BV40" s="530"/>
      <c r="BW40" s="418"/>
      <c r="BX40" s="894"/>
      <c r="BY40" s="895"/>
      <c r="BZ40" s="895"/>
      <c r="CA40" s="896"/>
    </row>
    <row r="41" spans="2:87" ht="22.5" customHeight="1" x14ac:dyDescent="0.15">
      <c r="B41" s="850"/>
      <c r="C41" s="35" t="s">
        <v>437</v>
      </c>
      <c r="D41" s="36"/>
      <c r="E41" s="36"/>
      <c r="F41" s="36"/>
      <c r="G41" s="647"/>
      <c r="H41" s="648"/>
      <c r="I41" s="199" t="s">
        <v>33</v>
      </c>
      <c r="J41" s="652"/>
      <c r="K41" s="648"/>
      <c r="L41" s="199" t="s">
        <v>33</v>
      </c>
      <c r="M41" s="660"/>
      <c r="N41" s="661"/>
      <c r="O41" s="13" t="s">
        <v>650</v>
      </c>
      <c r="P41" s="659">
        <f t="shared" si="12"/>
        <v>0</v>
      </c>
      <c r="Q41" s="649"/>
      <c r="R41" s="344" t="s">
        <v>650</v>
      </c>
      <c r="S41" s="657"/>
      <c r="T41" s="658"/>
      <c r="U41" s="13" t="s">
        <v>660</v>
      </c>
      <c r="V41" s="659">
        <f t="shared" si="13"/>
        <v>0</v>
      </c>
      <c r="W41" s="649"/>
      <c r="X41" s="336"/>
      <c r="Y41" s="647"/>
      <c r="Z41" s="648"/>
      <c r="AA41" s="199" t="s">
        <v>1</v>
      </c>
      <c r="AB41" s="652"/>
      <c r="AC41" s="648"/>
      <c r="AD41" s="199" t="s">
        <v>1</v>
      </c>
      <c r="AE41" s="660"/>
      <c r="AF41" s="661"/>
      <c r="AG41" s="13" t="s">
        <v>650</v>
      </c>
      <c r="AH41" s="659">
        <f t="shared" si="14"/>
        <v>0</v>
      </c>
      <c r="AI41" s="649"/>
      <c r="AJ41" s="344" t="s">
        <v>650</v>
      </c>
      <c r="AK41" s="657"/>
      <c r="AL41" s="658"/>
      <c r="AM41" s="13" t="s">
        <v>660</v>
      </c>
      <c r="AN41" s="659">
        <f t="shared" si="15"/>
        <v>0</v>
      </c>
      <c r="AO41" s="649"/>
      <c r="AP41" s="336"/>
      <c r="AR41" s="715" t="s">
        <v>172</v>
      </c>
      <c r="AS41" s="716"/>
      <c r="AT41" s="716"/>
      <c r="AU41" s="716"/>
      <c r="AV41" s="717"/>
      <c r="AW41" s="644"/>
      <c r="AX41" s="530"/>
      <c r="AY41" s="530"/>
      <c r="AZ41" s="440"/>
      <c r="BA41" s="530"/>
      <c r="BB41" s="530"/>
      <c r="BC41" s="530"/>
      <c r="BD41" s="418"/>
      <c r="BE41" s="902"/>
      <c r="BF41" s="902"/>
      <c r="BG41" s="902"/>
      <c r="BH41" s="902"/>
      <c r="BK41" s="712" t="s">
        <v>182</v>
      </c>
      <c r="BL41" s="664"/>
      <c r="BM41" s="664"/>
      <c r="BN41" s="664"/>
      <c r="BO41" s="713"/>
      <c r="BP41" s="644"/>
      <c r="BQ41" s="530"/>
      <c r="BR41" s="530"/>
      <c r="BS41" s="440"/>
      <c r="BT41" s="644"/>
      <c r="BU41" s="530"/>
      <c r="BV41" s="530"/>
      <c r="BW41" s="418"/>
      <c r="BX41" s="894"/>
      <c r="BY41" s="895"/>
      <c r="BZ41" s="895"/>
      <c r="CA41" s="896"/>
    </row>
    <row r="42" spans="2:87" ht="22.5" customHeight="1" x14ac:dyDescent="0.15">
      <c r="B42" s="850"/>
      <c r="C42" s="825" t="s">
        <v>666</v>
      </c>
      <c r="D42" s="826"/>
      <c r="E42" s="826"/>
      <c r="F42" s="827"/>
      <c r="G42" s="647"/>
      <c r="H42" s="648"/>
      <c r="I42" s="199" t="s">
        <v>147</v>
      </c>
      <c r="J42" s="652"/>
      <c r="K42" s="648"/>
      <c r="L42" s="199" t="s">
        <v>147</v>
      </c>
      <c r="M42" s="660"/>
      <c r="N42" s="661"/>
      <c r="O42" s="13"/>
      <c r="P42" s="673">
        <f t="shared" ref="P42:P43" si="16">(G42+J42)*M42/10</f>
        <v>0</v>
      </c>
      <c r="Q42" s="674"/>
      <c r="R42" s="12"/>
      <c r="S42" s="657"/>
      <c r="T42" s="658"/>
      <c r="U42" s="12"/>
      <c r="V42" s="673">
        <f t="shared" ref="V42:V43" si="17">INT(P42*S42/1000)</f>
        <v>0</v>
      </c>
      <c r="W42" s="674"/>
      <c r="X42" s="222"/>
      <c r="Y42" s="647"/>
      <c r="Z42" s="648"/>
      <c r="AA42" s="199" t="s">
        <v>1</v>
      </c>
      <c r="AB42" s="652"/>
      <c r="AC42" s="648"/>
      <c r="AD42" s="199" t="s">
        <v>1</v>
      </c>
      <c r="AE42" s="660"/>
      <c r="AF42" s="661"/>
      <c r="AG42" s="13"/>
      <c r="AH42" s="673">
        <f t="shared" ref="AH42:AH43" si="18">(Y42+AB42)*AE42/10</f>
        <v>0</v>
      </c>
      <c r="AI42" s="674"/>
      <c r="AJ42" s="12"/>
      <c r="AK42" s="657"/>
      <c r="AL42" s="658"/>
      <c r="AM42" s="12"/>
      <c r="AN42" s="673">
        <f t="shared" ref="AN42:AN43" si="19">INT(AH42*AK42/1000)</f>
        <v>0</v>
      </c>
      <c r="AO42" s="674"/>
      <c r="AP42" s="222"/>
      <c r="AR42" s="715" t="s">
        <v>171</v>
      </c>
      <c r="AS42" s="716"/>
      <c r="AT42" s="716"/>
      <c r="AU42" s="716"/>
      <c r="AV42" s="717"/>
      <c r="AW42" s="644"/>
      <c r="AX42" s="530"/>
      <c r="AY42" s="530"/>
      <c r="AZ42" s="440"/>
      <c r="BA42" s="530"/>
      <c r="BB42" s="530"/>
      <c r="BC42" s="530"/>
      <c r="BD42" s="418"/>
      <c r="BE42" s="902"/>
      <c r="BF42" s="902"/>
      <c r="BG42" s="902"/>
      <c r="BH42" s="902"/>
      <c r="BJ42" s="191"/>
      <c r="BK42" s="712" t="s">
        <v>184</v>
      </c>
      <c r="BL42" s="664"/>
      <c r="BM42" s="664"/>
      <c r="BN42" s="664"/>
      <c r="BO42" s="713"/>
      <c r="BP42" s="644"/>
      <c r="BQ42" s="530"/>
      <c r="BR42" s="530"/>
      <c r="BS42" s="440"/>
      <c r="BT42" s="644"/>
      <c r="BU42" s="530"/>
      <c r="BV42" s="530"/>
      <c r="BW42" s="418"/>
      <c r="BX42" s="894"/>
      <c r="BY42" s="895"/>
      <c r="BZ42" s="895"/>
      <c r="CA42" s="896"/>
    </row>
    <row r="43" spans="2:87" ht="22.5" customHeight="1" thickBot="1" x14ac:dyDescent="0.2">
      <c r="B43" s="851"/>
      <c r="C43" s="828" t="s">
        <v>420</v>
      </c>
      <c r="D43" s="829"/>
      <c r="E43" s="829"/>
      <c r="F43" s="830"/>
      <c r="G43" s="686"/>
      <c r="H43" s="651"/>
      <c r="I43" s="209" t="s">
        <v>147</v>
      </c>
      <c r="J43" s="650"/>
      <c r="K43" s="651"/>
      <c r="L43" s="209" t="s">
        <v>147</v>
      </c>
      <c r="M43" s="757"/>
      <c r="N43" s="758"/>
      <c r="O43" s="210"/>
      <c r="P43" s="673">
        <f t="shared" si="16"/>
        <v>0</v>
      </c>
      <c r="Q43" s="674"/>
      <c r="R43" s="38"/>
      <c r="S43" s="705"/>
      <c r="T43" s="706"/>
      <c r="U43" s="38"/>
      <c r="V43" s="673">
        <f t="shared" si="17"/>
        <v>0</v>
      </c>
      <c r="W43" s="674"/>
      <c r="X43" s="222"/>
      <c r="Y43" s="686"/>
      <c r="Z43" s="651"/>
      <c r="AA43" s="209" t="s">
        <v>1</v>
      </c>
      <c r="AB43" s="650"/>
      <c r="AC43" s="651"/>
      <c r="AD43" s="209" t="s">
        <v>1</v>
      </c>
      <c r="AE43" s="757"/>
      <c r="AF43" s="758"/>
      <c r="AG43" s="210"/>
      <c r="AH43" s="673">
        <f t="shared" si="18"/>
        <v>0</v>
      </c>
      <c r="AI43" s="674"/>
      <c r="AJ43" s="38"/>
      <c r="AK43" s="705"/>
      <c r="AL43" s="706"/>
      <c r="AM43" s="38"/>
      <c r="AN43" s="673">
        <f t="shared" si="19"/>
        <v>0</v>
      </c>
      <c r="AO43" s="674"/>
      <c r="AP43" s="222"/>
      <c r="AR43" s="712" t="s">
        <v>663</v>
      </c>
      <c r="AS43" s="664"/>
      <c r="AT43" s="664"/>
      <c r="AU43" s="664"/>
      <c r="AV43" s="713"/>
      <c r="AW43" s="644"/>
      <c r="AX43" s="530"/>
      <c r="AY43" s="530"/>
      <c r="AZ43" s="440"/>
      <c r="BA43" s="530"/>
      <c r="BB43" s="530"/>
      <c r="BC43" s="530"/>
      <c r="BD43" s="418"/>
      <c r="BE43" s="666"/>
      <c r="BF43" s="667"/>
      <c r="BG43" s="667"/>
      <c r="BH43" s="668"/>
      <c r="BK43" s="712" t="s">
        <v>139</v>
      </c>
      <c r="BL43" s="664"/>
      <c r="BM43" s="664"/>
      <c r="BN43" s="664"/>
      <c r="BO43" s="713"/>
      <c r="BP43" s="644"/>
      <c r="BQ43" s="530"/>
      <c r="BR43" s="530"/>
      <c r="BS43" s="440"/>
      <c r="BT43" s="644"/>
      <c r="BU43" s="530"/>
      <c r="BV43" s="530"/>
      <c r="BW43" s="418"/>
      <c r="BX43" s="894"/>
      <c r="BY43" s="895"/>
      <c r="BZ43" s="895"/>
      <c r="CA43" s="896"/>
    </row>
    <row r="44" spans="2:87" ht="22.5" customHeight="1" thickBot="1" x14ac:dyDescent="0.2">
      <c r="B44" s="683" t="s">
        <v>174</v>
      </c>
      <c r="C44" s="684"/>
      <c r="D44" s="684"/>
      <c r="E44" s="684"/>
      <c r="F44" s="684"/>
      <c r="G44" s="765">
        <f>SUM(G34:H43)</f>
        <v>0</v>
      </c>
      <c r="H44" s="675"/>
      <c r="I44" s="334" t="s">
        <v>10</v>
      </c>
      <c r="J44" s="693">
        <f>SUM(J34:K43)</f>
        <v>0</v>
      </c>
      <c r="K44" s="675"/>
      <c r="L44" s="334" t="s">
        <v>10</v>
      </c>
      <c r="M44" s="694"/>
      <c r="N44" s="695"/>
      <c r="O44" s="27"/>
      <c r="P44" s="696"/>
      <c r="Q44" s="697"/>
      <c r="R44" s="25"/>
      <c r="S44" s="703"/>
      <c r="T44" s="704"/>
      <c r="U44" s="25"/>
      <c r="V44" s="675">
        <f>SUM(V34:W43)</f>
        <v>0</v>
      </c>
      <c r="W44" s="675"/>
      <c r="X44" s="337" t="s">
        <v>135</v>
      </c>
      <c r="Y44" s="765">
        <f>SUM(Y34:Z43)</f>
        <v>0</v>
      </c>
      <c r="Z44" s="675"/>
      <c r="AA44" s="334" t="s">
        <v>1</v>
      </c>
      <c r="AB44" s="693">
        <f>SUM(AB34:AC43)</f>
        <v>0</v>
      </c>
      <c r="AC44" s="675"/>
      <c r="AD44" s="334" t="s">
        <v>1</v>
      </c>
      <c r="AE44" s="694"/>
      <c r="AF44" s="695"/>
      <c r="AG44" s="27"/>
      <c r="AH44" s="696"/>
      <c r="AI44" s="697"/>
      <c r="AJ44" s="25"/>
      <c r="AK44" s="703"/>
      <c r="AL44" s="704"/>
      <c r="AM44" s="25"/>
      <c r="AN44" s="675">
        <f>SUM(AN34:AO43)</f>
        <v>0</v>
      </c>
      <c r="AO44" s="675"/>
      <c r="AP44" s="337" t="s">
        <v>135</v>
      </c>
      <c r="AR44" s="715" t="s">
        <v>676</v>
      </c>
      <c r="AS44" s="716"/>
      <c r="AT44" s="716"/>
      <c r="AU44" s="716"/>
      <c r="AV44" s="717"/>
      <c r="AW44" s="644"/>
      <c r="AX44" s="530"/>
      <c r="AY44" s="530"/>
      <c r="AZ44" s="440"/>
      <c r="BA44" s="530"/>
      <c r="BB44" s="530"/>
      <c r="BC44" s="530"/>
      <c r="BD44" s="418"/>
      <c r="BE44" s="902"/>
      <c r="BF44" s="902"/>
      <c r="BG44" s="902"/>
      <c r="BH44" s="902"/>
      <c r="BJ44" s="191"/>
      <c r="BK44" s="939" t="s">
        <v>175</v>
      </c>
      <c r="BL44" s="940"/>
      <c r="BM44" s="940"/>
      <c r="BN44" s="940"/>
      <c r="BO44" s="941"/>
      <c r="BP44" s="362" t="s">
        <v>185</v>
      </c>
      <c r="BQ44" s="952">
        <f>SUM(BP37:BR43)</f>
        <v>0</v>
      </c>
      <c r="BR44" s="952"/>
      <c r="BS44" s="363" t="s">
        <v>135</v>
      </c>
      <c r="BT44" s="957">
        <f>SUM(BT37:BV43)</f>
        <v>0</v>
      </c>
      <c r="BU44" s="958"/>
      <c r="BV44" s="958"/>
      <c r="BW44" s="363" t="s">
        <v>135</v>
      </c>
      <c r="BX44" s="712"/>
      <c r="BY44" s="664"/>
      <c r="BZ44" s="664"/>
      <c r="CA44" s="665"/>
    </row>
    <row r="45" spans="2:87" ht="22.5" customHeight="1" x14ac:dyDescent="0.15">
      <c r="B45" s="677" t="s">
        <v>634</v>
      </c>
      <c r="C45" s="831" t="s">
        <v>635</v>
      </c>
      <c r="D45" s="831"/>
      <c r="E45" s="831"/>
      <c r="F45" s="831"/>
      <c r="G45" s="653"/>
      <c r="H45" s="654"/>
      <c r="I45" s="202" t="s">
        <v>1</v>
      </c>
      <c r="J45" s="652"/>
      <c r="K45" s="648"/>
      <c r="L45" s="202" t="s">
        <v>1</v>
      </c>
      <c r="M45" s="660"/>
      <c r="N45" s="661"/>
      <c r="O45" s="13"/>
      <c r="P45" s="659">
        <f>(G45+J45)*M45/10</f>
        <v>0</v>
      </c>
      <c r="Q45" s="649"/>
      <c r="R45" s="332"/>
      <c r="S45" s="657"/>
      <c r="T45" s="658"/>
      <c r="U45" s="12"/>
      <c r="V45" s="659">
        <f t="shared" ref="V45:V51" si="20">INT(P45*S45/1000)</f>
        <v>0</v>
      </c>
      <c r="W45" s="649"/>
      <c r="X45" s="336"/>
      <c r="Y45" s="653"/>
      <c r="Z45" s="654"/>
      <c r="AA45" s="202" t="s">
        <v>1</v>
      </c>
      <c r="AB45" s="652"/>
      <c r="AC45" s="648"/>
      <c r="AD45" s="202" t="s">
        <v>1</v>
      </c>
      <c r="AE45" s="660"/>
      <c r="AF45" s="661"/>
      <c r="AG45" s="13"/>
      <c r="AH45" s="659">
        <f t="shared" ref="AH45:AH51" si="21">(Y45+AB45)*AE45/10</f>
        <v>0</v>
      </c>
      <c r="AI45" s="649"/>
      <c r="AJ45" s="332"/>
      <c r="AK45" s="657"/>
      <c r="AL45" s="658"/>
      <c r="AM45" s="12"/>
      <c r="AN45" s="659">
        <f t="shared" ref="AN45:AN51" si="22">INT(AH45*AK45/1000)</f>
        <v>0</v>
      </c>
      <c r="AO45" s="649"/>
      <c r="AP45" s="336"/>
      <c r="AR45" s="715" t="s">
        <v>173</v>
      </c>
      <c r="AS45" s="716"/>
      <c r="AT45" s="716"/>
      <c r="AU45" s="716"/>
      <c r="AV45" s="717"/>
      <c r="AW45" s="644"/>
      <c r="AX45" s="530"/>
      <c r="AY45" s="530"/>
      <c r="AZ45" s="441"/>
      <c r="BA45" s="642"/>
      <c r="BB45" s="642"/>
      <c r="BC45" s="642"/>
      <c r="BD45" s="442"/>
      <c r="BE45" s="643"/>
      <c r="BF45" s="643"/>
      <c r="BG45" s="643"/>
      <c r="BH45" s="643"/>
      <c r="BJ45" s="191"/>
      <c r="BK45" s="40"/>
      <c r="BL45" s="40"/>
      <c r="BM45" s="40"/>
      <c r="BN45" s="40"/>
      <c r="BO45" s="40"/>
      <c r="BP45" s="31"/>
      <c r="BQ45" s="31"/>
      <c r="BR45" s="31"/>
      <c r="BS45" s="31"/>
      <c r="BT45" s="31"/>
      <c r="BU45" s="31"/>
      <c r="BV45" s="31"/>
      <c r="BW45" s="31"/>
      <c r="BX45" s="40"/>
      <c r="BY45" s="40"/>
      <c r="BZ45" s="40"/>
      <c r="CA45" s="40"/>
      <c r="CF45" s="191"/>
      <c r="CG45" s="191"/>
      <c r="CH45" s="191"/>
      <c r="CI45" s="191"/>
    </row>
    <row r="46" spans="2:87" ht="22.5" customHeight="1" thickBot="1" x14ac:dyDescent="0.2">
      <c r="B46" s="677"/>
      <c r="C46" s="824" t="s">
        <v>636</v>
      </c>
      <c r="D46" s="824"/>
      <c r="E46" s="824"/>
      <c r="F46" s="824"/>
      <c r="G46" s="647"/>
      <c r="H46" s="648"/>
      <c r="I46" s="199" t="s">
        <v>1</v>
      </c>
      <c r="J46" s="652"/>
      <c r="K46" s="648"/>
      <c r="L46" s="199" t="s">
        <v>1</v>
      </c>
      <c r="M46" s="660"/>
      <c r="N46" s="661"/>
      <c r="O46" s="13"/>
      <c r="P46" s="659">
        <f t="shared" ref="P46:P51" si="23">(G46+J46)*M46/10</f>
        <v>0</v>
      </c>
      <c r="Q46" s="649"/>
      <c r="R46" s="332"/>
      <c r="S46" s="657"/>
      <c r="T46" s="658"/>
      <c r="U46" s="12"/>
      <c r="V46" s="659">
        <f t="shared" si="20"/>
        <v>0</v>
      </c>
      <c r="W46" s="649"/>
      <c r="X46" s="329"/>
      <c r="Y46" s="647"/>
      <c r="Z46" s="648"/>
      <c r="AA46" s="199" t="s">
        <v>1</v>
      </c>
      <c r="AB46" s="652"/>
      <c r="AC46" s="648"/>
      <c r="AD46" s="199" t="s">
        <v>1</v>
      </c>
      <c r="AE46" s="660"/>
      <c r="AF46" s="661"/>
      <c r="AG46" s="13"/>
      <c r="AH46" s="659">
        <f t="shared" si="21"/>
        <v>0</v>
      </c>
      <c r="AI46" s="649"/>
      <c r="AJ46" s="332"/>
      <c r="AK46" s="657"/>
      <c r="AL46" s="658"/>
      <c r="AM46" s="12"/>
      <c r="AN46" s="659">
        <f t="shared" si="22"/>
        <v>0</v>
      </c>
      <c r="AO46" s="649"/>
      <c r="AP46" s="329"/>
      <c r="AR46" s="894"/>
      <c r="AS46" s="895"/>
      <c r="AT46" s="895"/>
      <c r="AU46" s="895"/>
      <c r="AV46" s="956"/>
      <c r="AW46" s="644"/>
      <c r="AX46" s="530"/>
      <c r="AY46" s="530"/>
      <c r="AZ46" s="441"/>
      <c r="BA46" s="642"/>
      <c r="BB46" s="642"/>
      <c r="BC46" s="642"/>
      <c r="BD46" s="442"/>
      <c r="BE46" s="643"/>
      <c r="BF46" s="643"/>
      <c r="BG46" s="643"/>
      <c r="BH46" s="643"/>
      <c r="BJ46" s="191"/>
      <c r="BK46" s="223">
        <v>8</v>
      </c>
      <c r="BL46" s="223" t="s">
        <v>611</v>
      </c>
      <c r="BM46" s="223"/>
      <c r="BN46" s="223"/>
      <c r="BO46" s="223"/>
      <c r="BP46" s="224"/>
      <c r="BQ46" s="224"/>
      <c r="BR46" s="224"/>
      <c r="BS46" s="225"/>
      <c r="BT46" s="225"/>
      <c r="BU46" s="225"/>
      <c r="BV46" s="225"/>
      <c r="BW46" s="225"/>
      <c r="BX46" s="225"/>
      <c r="BY46" s="225"/>
      <c r="BZ46" s="225"/>
      <c r="CF46" s="191"/>
      <c r="CG46" s="191"/>
    </row>
    <row r="47" spans="2:87" ht="22.5" customHeight="1" x14ac:dyDescent="0.15">
      <c r="B47" s="677"/>
      <c r="C47" s="824" t="s">
        <v>637</v>
      </c>
      <c r="D47" s="824"/>
      <c r="E47" s="824"/>
      <c r="F47" s="824"/>
      <c r="G47" s="647"/>
      <c r="H47" s="648"/>
      <c r="I47" s="199" t="s">
        <v>1</v>
      </c>
      <c r="J47" s="652"/>
      <c r="K47" s="648"/>
      <c r="L47" s="199" t="s">
        <v>1</v>
      </c>
      <c r="M47" s="660"/>
      <c r="N47" s="661"/>
      <c r="O47" s="13"/>
      <c r="P47" s="659">
        <f t="shared" si="23"/>
        <v>0</v>
      </c>
      <c r="Q47" s="649"/>
      <c r="R47" s="332"/>
      <c r="S47" s="657"/>
      <c r="T47" s="658"/>
      <c r="U47" s="12"/>
      <c r="V47" s="659">
        <f t="shared" si="20"/>
        <v>0</v>
      </c>
      <c r="W47" s="649"/>
      <c r="X47" s="336"/>
      <c r="Y47" s="647"/>
      <c r="Z47" s="648"/>
      <c r="AA47" s="199" t="s">
        <v>1</v>
      </c>
      <c r="AB47" s="652"/>
      <c r="AC47" s="648"/>
      <c r="AD47" s="199" t="s">
        <v>1</v>
      </c>
      <c r="AE47" s="660"/>
      <c r="AF47" s="661"/>
      <c r="AG47" s="13"/>
      <c r="AH47" s="659">
        <f t="shared" si="21"/>
        <v>0</v>
      </c>
      <c r="AI47" s="649"/>
      <c r="AJ47" s="332"/>
      <c r="AK47" s="657"/>
      <c r="AL47" s="658"/>
      <c r="AM47" s="12"/>
      <c r="AN47" s="659">
        <f t="shared" si="22"/>
        <v>0</v>
      </c>
      <c r="AO47" s="649"/>
      <c r="AP47" s="336"/>
      <c r="AR47" s="894"/>
      <c r="AS47" s="895"/>
      <c r="AT47" s="895"/>
      <c r="AU47" s="895"/>
      <c r="AV47" s="956"/>
      <c r="AW47" s="644"/>
      <c r="AX47" s="530"/>
      <c r="AY47" s="530"/>
      <c r="AZ47" s="441"/>
      <c r="BA47" s="642"/>
      <c r="BB47" s="642"/>
      <c r="BC47" s="642"/>
      <c r="BD47" s="442"/>
      <c r="BE47" s="643"/>
      <c r="BF47" s="643"/>
      <c r="BG47" s="643"/>
      <c r="BH47" s="643"/>
      <c r="BK47" s="935" t="s">
        <v>160</v>
      </c>
      <c r="BL47" s="936"/>
      <c r="BM47" s="936"/>
      <c r="BN47" s="936"/>
      <c r="BO47" s="937"/>
      <c r="BP47" s="912" t="s">
        <v>605</v>
      </c>
      <c r="BQ47" s="913"/>
      <c r="BR47" s="913"/>
      <c r="BS47" s="914"/>
      <c r="BT47" s="938" t="s">
        <v>606</v>
      </c>
      <c r="BU47" s="737"/>
      <c r="BV47" s="737"/>
      <c r="BW47" s="738"/>
      <c r="BX47" s="934" t="s">
        <v>648</v>
      </c>
      <c r="BY47" s="934"/>
      <c r="BZ47" s="934"/>
      <c r="CA47" s="934"/>
      <c r="CF47" s="191"/>
      <c r="CG47" s="191"/>
      <c r="CH47" s="191"/>
      <c r="CI47" s="191"/>
    </row>
    <row r="48" spans="2:87" ht="22.5" customHeight="1" x14ac:dyDescent="0.15">
      <c r="B48" s="677"/>
      <c r="C48" s="824" t="s">
        <v>638</v>
      </c>
      <c r="D48" s="824"/>
      <c r="E48" s="824"/>
      <c r="F48" s="824"/>
      <c r="G48" s="647"/>
      <c r="H48" s="648"/>
      <c r="I48" s="199" t="s">
        <v>1</v>
      </c>
      <c r="J48" s="652"/>
      <c r="K48" s="648"/>
      <c r="L48" s="199" t="s">
        <v>1</v>
      </c>
      <c r="M48" s="660"/>
      <c r="N48" s="661"/>
      <c r="O48" s="13"/>
      <c r="P48" s="659">
        <f t="shared" si="23"/>
        <v>0</v>
      </c>
      <c r="Q48" s="649"/>
      <c r="R48" s="332"/>
      <c r="S48" s="657"/>
      <c r="T48" s="658"/>
      <c r="U48" s="12"/>
      <c r="V48" s="659">
        <f t="shared" si="20"/>
        <v>0</v>
      </c>
      <c r="W48" s="649"/>
      <c r="X48" s="329"/>
      <c r="Y48" s="647"/>
      <c r="Z48" s="648"/>
      <c r="AA48" s="199" t="s">
        <v>1</v>
      </c>
      <c r="AB48" s="652"/>
      <c r="AC48" s="648"/>
      <c r="AD48" s="199" t="s">
        <v>1</v>
      </c>
      <c r="AE48" s="660"/>
      <c r="AF48" s="661"/>
      <c r="AG48" s="13"/>
      <c r="AH48" s="659">
        <f t="shared" si="21"/>
        <v>0</v>
      </c>
      <c r="AI48" s="649"/>
      <c r="AJ48" s="332"/>
      <c r="AK48" s="657"/>
      <c r="AL48" s="658"/>
      <c r="AM48" s="12"/>
      <c r="AN48" s="659">
        <f t="shared" si="22"/>
        <v>0</v>
      </c>
      <c r="AO48" s="649"/>
      <c r="AP48" s="329"/>
      <c r="AR48" s="894"/>
      <c r="AS48" s="895"/>
      <c r="AT48" s="895"/>
      <c r="AU48" s="895"/>
      <c r="AV48" s="956"/>
      <c r="AW48" s="644"/>
      <c r="AX48" s="530"/>
      <c r="AY48" s="530"/>
      <c r="AZ48" s="441"/>
      <c r="BA48" s="642"/>
      <c r="BB48" s="642"/>
      <c r="BC48" s="642"/>
      <c r="BD48" s="442"/>
      <c r="BE48" s="643"/>
      <c r="BF48" s="643"/>
      <c r="BG48" s="643"/>
      <c r="BH48" s="643"/>
      <c r="BK48" s="712" t="s">
        <v>654</v>
      </c>
      <c r="BL48" s="664"/>
      <c r="BM48" s="664"/>
      <c r="BN48" s="664"/>
      <c r="BO48" s="713"/>
      <c r="BP48" s="644"/>
      <c r="BQ48" s="530"/>
      <c r="BR48" s="530"/>
      <c r="BS48" s="438"/>
      <c r="BT48" s="530"/>
      <c r="BU48" s="530"/>
      <c r="BV48" s="530"/>
      <c r="BW48" s="439"/>
      <c r="BX48" s="902"/>
      <c r="BY48" s="902"/>
      <c r="BZ48" s="902"/>
      <c r="CA48" s="902"/>
      <c r="CB48" s="191"/>
    </row>
    <row r="49" spans="2:80" ht="22.5" customHeight="1" x14ac:dyDescent="0.15">
      <c r="B49" s="677"/>
      <c r="C49" s="824" t="s">
        <v>639</v>
      </c>
      <c r="D49" s="824"/>
      <c r="E49" s="824"/>
      <c r="F49" s="824"/>
      <c r="G49" s="647"/>
      <c r="H49" s="648"/>
      <c r="I49" s="199" t="s">
        <v>1</v>
      </c>
      <c r="J49" s="652"/>
      <c r="K49" s="648"/>
      <c r="L49" s="199" t="s">
        <v>1</v>
      </c>
      <c r="M49" s="660"/>
      <c r="N49" s="661"/>
      <c r="O49" s="13"/>
      <c r="P49" s="659">
        <f t="shared" si="23"/>
        <v>0</v>
      </c>
      <c r="Q49" s="649"/>
      <c r="R49" s="332"/>
      <c r="S49" s="657"/>
      <c r="T49" s="658"/>
      <c r="U49" s="12"/>
      <c r="V49" s="659">
        <f t="shared" si="20"/>
        <v>0</v>
      </c>
      <c r="W49" s="649"/>
      <c r="X49" s="329"/>
      <c r="Y49" s="647"/>
      <c r="Z49" s="648"/>
      <c r="AA49" s="199" t="s">
        <v>1</v>
      </c>
      <c r="AB49" s="652"/>
      <c r="AC49" s="648"/>
      <c r="AD49" s="199" t="s">
        <v>1</v>
      </c>
      <c r="AE49" s="660"/>
      <c r="AF49" s="661"/>
      <c r="AG49" s="13"/>
      <c r="AH49" s="659">
        <f t="shared" si="21"/>
        <v>0</v>
      </c>
      <c r="AI49" s="649"/>
      <c r="AJ49" s="332"/>
      <c r="AK49" s="657"/>
      <c r="AL49" s="658"/>
      <c r="AM49" s="12"/>
      <c r="AN49" s="659">
        <f t="shared" si="22"/>
        <v>0</v>
      </c>
      <c r="AO49" s="649"/>
      <c r="AP49" s="329"/>
      <c r="AR49" s="894"/>
      <c r="AS49" s="895"/>
      <c r="AT49" s="895"/>
      <c r="AU49" s="895"/>
      <c r="AV49" s="956"/>
      <c r="AW49" s="644"/>
      <c r="AX49" s="530"/>
      <c r="AY49" s="530"/>
      <c r="AZ49" s="441"/>
      <c r="BA49" s="642"/>
      <c r="BB49" s="642"/>
      <c r="BC49" s="642"/>
      <c r="BD49" s="442"/>
      <c r="BE49" s="643"/>
      <c r="BF49" s="643"/>
      <c r="BG49" s="643"/>
      <c r="BH49" s="643"/>
      <c r="BJ49" s="227"/>
      <c r="BK49" s="712" t="s">
        <v>671</v>
      </c>
      <c r="BL49" s="664"/>
      <c r="BM49" s="664"/>
      <c r="BN49" s="664"/>
      <c r="BO49" s="713"/>
      <c r="BP49" s="644"/>
      <c r="BQ49" s="530"/>
      <c r="BR49" s="530"/>
      <c r="BS49" s="440"/>
      <c r="BT49" s="644"/>
      <c r="BU49" s="530"/>
      <c r="BV49" s="530"/>
      <c r="BW49" s="418"/>
      <c r="BX49" s="902"/>
      <c r="BY49" s="902"/>
      <c r="BZ49" s="902"/>
      <c r="CA49" s="902"/>
      <c r="CB49" s="191"/>
    </row>
    <row r="50" spans="2:80" ht="22.5" customHeight="1" thickBot="1" x14ac:dyDescent="0.2">
      <c r="B50" s="677"/>
      <c r="C50" s="824" t="s">
        <v>640</v>
      </c>
      <c r="D50" s="824"/>
      <c r="E50" s="824"/>
      <c r="F50" s="824"/>
      <c r="G50" s="647"/>
      <c r="H50" s="648"/>
      <c r="I50" s="199" t="s">
        <v>1</v>
      </c>
      <c r="J50" s="652"/>
      <c r="K50" s="648"/>
      <c r="L50" s="199" t="s">
        <v>1</v>
      </c>
      <c r="M50" s="660"/>
      <c r="N50" s="661"/>
      <c r="O50" s="28" t="s">
        <v>650</v>
      </c>
      <c r="P50" s="659">
        <f t="shared" si="23"/>
        <v>0</v>
      </c>
      <c r="Q50" s="649"/>
      <c r="R50" s="345" t="s">
        <v>650</v>
      </c>
      <c r="S50" s="645"/>
      <c r="T50" s="646"/>
      <c r="U50" s="28" t="s">
        <v>660</v>
      </c>
      <c r="V50" s="659">
        <f t="shared" si="20"/>
        <v>0</v>
      </c>
      <c r="W50" s="649"/>
      <c r="X50" s="329"/>
      <c r="Y50" s="647"/>
      <c r="Z50" s="648"/>
      <c r="AA50" s="199" t="s">
        <v>1</v>
      </c>
      <c r="AB50" s="652"/>
      <c r="AC50" s="648"/>
      <c r="AD50" s="199" t="s">
        <v>1</v>
      </c>
      <c r="AE50" s="660"/>
      <c r="AF50" s="661"/>
      <c r="AG50" s="28" t="s">
        <v>650</v>
      </c>
      <c r="AH50" s="659">
        <f t="shared" si="21"/>
        <v>0</v>
      </c>
      <c r="AI50" s="649"/>
      <c r="AJ50" s="345" t="s">
        <v>650</v>
      </c>
      <c r="AK50" s="645"/>
      <c r="AL50" s="646"/>
      <c r="AM50" s="28" t="s">
        <v>660</v>
      </c>
      <c r="AN50" s="659">
        <f t="shared" si="22"/>
        <v>0</v>
      </c>
      <c r="AO50" s="649"/>
      <c r="AP50" s="329"/>
      <c r="AR50" s="894"/>
      <c r="AS50" s="895"/>
      <c r="AT50" s="895"/>
      <c r="AU50" s="895"/>
      <c r="AV50" s="956"/>
      <c r="AW50" s="644"/>
      <c r="AX50" s="530"/>
      <c r="AY50" s="530"/>
      <c r="AZ50" s="441"/>
      <c r="BA50" s="642"/>
      <c r="BB50" s="642"/>
      <c r="BC50" s="642"/>
      <c r="BD50" s="442"/>
      <c r="BE50" s="643"/>
      <c r="BF50" s="643"/>
      <c r="BG50" s="643"/>
      <c r="BH50" s="643"/>
      <c r="BK50" s="712" t="s">
        <v>139</v>
      </c>
      <c r="BL50" s="664"/>
      <c r="BM50" s="664"/>
      <c r="BN50" s="664"/>
      <c r="BO50" s="713"/>
      <c r="BP50" s="644"/>
      <c r="BQ50" s="530"/>
      <c r="BR50" s="530"/>
      <c r="BS50" s="440"/>
      <c r="BT50" s="644"/>
      <c r="BU50" s="530"/>
      <c r="BV50" s="530"/>
      <c r="BW50" s="418"/>
      <c r="BX50" s="902"/>
      <c r="BY50" s="902"/>
      <c r="BZ50" s="902"/>
      <c r="CA50" s="902"/>
      <c r="CB50" s="191"/>
    </row>
    <row r="51" spans="2:80" ht="22.5" customHeight="1" thickBot="1" x14ac:dyDescent="0.2">
      <c r="B51" s="677"/>
      <c r="C51" s="824" t="s">
        <v>641</v>
      </c>
      <c r="D51" s="824"/>
      <c r="E51" s="824"/>
      <c r="F51" s="824"/>
      <c r="G51" s="647"/>
      <c r="H51" s="648"/>
      <c r="I51" s="196" t="s">
        <v>144</v>
      </c>
      <c r="J51" s="753"/>
      <c r="K51" s="752"/>
      <c r="L51" s="196" t="s">
        <v>144</v>
      </c>
      <c r="M51" s="660"/>
      <c r="N51" s="661"/>
      <c r="O51" s="13" t="s">
        <v>650</v>
      </c>
      <c r="P51" s="659">
        <f t="shared" si="23"/>
        <v>0</v>
      </c>
      <c r="Q51" s="649"/>
      <c r="R51" s="344" t="s">
        <v>650</v>
      </c>
      <c r="S51" s="657"/>
      <c r="T51" s="658"/>
      <c r="U51" s="12" t="s">
        <v>660</v>
      </c>
      <c r="V51" s="659">
        <f t="shared" si="20"/>
        <v>0</v>
      </c>
      <c r="W51" s="649"/>
      <c r="X51" s="329"/>
      <c r="Y51" s="647"/>
      <c r="Z51" s="648"/>
      <c r="AA51" s="196" t="s">
        <v>1</v>
      </c>
      <c r="AB51" s="753"/>
      <c r="AC51" s="752"/>
      <c r="AD51" s="196" t="s">
        <v>1</v>
      </c>
      <c r="AE51" s="660"/>
      <c r="AF51" s="661"/>
      <c r="AG51" s="13" t="s">
        <v>650</v>
      </c>
      <c r="AH51" s="659">
        <f t="shared" si="21"/>
        <v>0</v>
      </c>
      <c r="AI51" s="649"/>
      <c r="AJ51" s="344" t="s">
        <v>650</v>
      </c>
      <c r="AK51" s="657"/>
      <c r="AL51" s="658"/>
      <c r="AM51" s="12" t="s">
        <v>660</v>
      </c>
      <c r="AN51" s="659">
        <f t="shared" si="22"/>
        <v>0</v>
      </c>
      <c r="AO51" s="649"/>
      <c r="AP51" s="329"/>
      <c r="AR51" s="894"/>
      <c r="AS51" s="895"/>
      <c r="AT51" s="895"/>
      <c r="AU51" s="895"/>
      <c r="AV51" s="956"/>
      <c r="AW51" s="644"/>
      <c r="AX51" s="530"/>
      <c r="AY51" s="530"/>
      <c r="AZ51" s="441"/>
      <c r="BA51" s="642"/>
      <c r="BB51" s="642"/>
      <c r="BC51" s="642"/>
      <c r="BD51" s="442"/>
      <c r="BE51" s="643"/>
      <c r="BF51" s="643"/>
      <c r="BG51" s="643"/>
      <c r="BH51" s="643"/>
      <c r="BK51" s="939" t="s">
        <v>175</v>
      </c>
      <c r="BL51" s="940"/>
      <c r="BM51" s="940"/>
      <c r="BN51" s="940"/>
      <c r="BO51" s="940"/>
      <c r="BP51" s="365" t="s">
        <v>612</v>
      </c>
      <c r="BQ51" s="952">
        <f>SUM(BP48:BR50)</f>
        <v>0</v>
      </c>
      <c r="BR51" s="952"/>
      <c r="BS51" s="363" t="s">
        <v>135</v>
      </c>
      <c r="BT51" s="957">
        <f>SUM(BT48:BV50)</f>
        <v>0</v>
      </c>
      <c r="BU51" s="958"/>
      <c r="BV51" s="958"/>
      <c r="BW51" s="363" t="s">
        <v>135</v>
      </c>
      <c r="BX51" s="665"/>
      <c r="BY51" s="934"/>
      <c r="BZ51" s="934"/>
      <c r="CA51" s="934"/>
      <c r="CB51" s="228"/>
    </row>
    <row r="52" spans="2:80" ht="22.5" customHeight="1" thickBot="1" x14ac:dyDescent="0.2">
      <c r="B52" s="677"/>
      <c r="C52" s="824" t="s">
        <v>642</v>
      </c>
      <c r="D52" s="824"/>
      <c r="E52" s="824"/>
      <c r="F52" s="824"/>
      <c r="G52" s="647"/>
      <c r="H52" s="648"/>
      <c r="I52" s="199"/>
      <c r="J52" s="652"/>
      <c r="K52" s="648"/>
      <c r="L52" s="199"/>
      <c r="M52" s="660"/>
      <c r="N52" s="661"/>
      <c r="O52" s="13"/>
      <c r="P52" s="673">
        <f t="shared" ref="P52:P53" si="24">(G52+J52)*M52/10</f>
        <v>0</v>
      </c>
      <c r="Q52" s="674"/>
      <c r="R52" s="12"/>
      <c r="S52" s="657"/>
      <c r="T52" s="658"/>
      <c r="U52" s="13"/>
      <c r="V52" s="673">
        <f t="shared" ref="V52:V53" si="25">INT(P52*S52/1000)</f>
        <v>0</v>
      </c>
      <c r="W52" s="674"/>
      <c r="X52" s="200"/>
      <c r="Y52" s="647"/>
      <c r="Z52" s="648"/>
      <c r="AA52" s="199"/>
      <c r="AB52" s="652"/>
      <c r="AC52" s="648"/>
      <c r="AD52" s="199"/>
      <c r="AE52" s="660"/>
      <c r="AF52" s="661"/>
      <c r="AG52" s="13"/>
      <c r="AH52" s="673">
        <f t="shared" ref="AH52:AH53" si="26">(Y52+AB52)*AE52/10</f>
        <v>0</v>
      </c>
      <c r="AI52" s="674"/>
      <c r="AJ52" s="12"/>
      <c r="AK52" s="657"/>
      <c r="AL52" s="658"/>
      <c r="AM52" s="13"/>
      <c r="AN52" s="673">
        <f t="shared" ref="AN52:AN53" si="27">INT(AH52*AK52/1000)</f>
        <v>0</v>
      </c>
      <c r="AO52" s="674"/>
      <c r="AP52" s="200"/>
      <c r="AR52" s="894"/>
      <c r="AS52" s="895"/>
      <c r="AT52" s="895"/>
      <c r="AU52" s="895"/>
      <c r="AV52" s="956"/>
      <c r="AW52" s="644"/>
      <c r="AX52" s="530"/>
      <c r="AY52" s="530"/>
      <c r="AZ52" s="441"/>
      <c r="BA52" s="642"/>
      <c r="BB52" s="642"/>
      <c r="BC52" s="642"/>
      <c r="BD52" s="442"/>
      <c r="BE52" s="643"/>
      <c r="BF52" s="643"/>
      <c r="BG52" s="643"/>
      <c r="BH52" s="643"/>
      <c r="BK52" s="223">
        <v>9</v>
      </c>
      <c r="BL52" s="223" t="s">
        <v>610</v>
      </c>
      <c r="BM52" s="223"/>
      <c r="BN52" s="223"/>
      <c r="BO52" s="223"/>
      <c r="BP52" s="224"/>
      <c r="BQ52" s="224"/>
      <c r="BR52" s="224"/>
      <c r="BS52" s="225"/>
      <c r="BT52" s="225"/>
      <c r="BU52" s="225"/>
      <c r="BV52" s="225"/>
      <c r="BW52" s="225"/>
      <c r="BX52" s="225"/>
      <c r="BY52" s="225"/>
      <c r="BZ52" s="225"/>
      <c r="CA52" s="225"/>
      <c r="CB52" s="228"/>
    </row>
    <row r="53" spans="2:80" ht="22.5" customHeight="1" thickBot="1" x14ac:dyDescent="0.2">
      <c r="B53" s="677"/>
      <c r="C53" s="847" t="s">
        <v>420</v>
      </c>
      <c r="D53" s="848"/>
      <c r="E53" s="848"/>
      <c r="F53" s="848"/>
      <c r="G53" s="759"/>
      <c r="H53" s="760"/>
      <c r="I53" s="208"/>
      <c r="J53" s="766"/>
      <c r="K53" s="760"/>
      <c r="L53" s="208"/>
      <c r="M53" s="739"/>
      <c r="N53" s="740"/>
      <c r="O53" s="212"/>
      <c r="P53" s="673">
        <f t="shared" si="24"/>
        <v>0</v>
      </c>
      <c r="Q53" s="674"/>
      <c r="R53" s="215"/>
      <c r="S53" s="645"/>
      <c r="T53" s="646"/>
      <c r="U53" s="212"/>
      <c r="V53" s="673">
        <f t="shared" si="25"/>
        <v>0</v>
      </c>
      <c r="W53" s="674"/>
      <c r="X53" s="201"/>
      <c r="Y53" s="759"/>
      <c r="Z53" s="760"/>
      <c r="AA53" s="208"/>
      <c r="AB53" s="766"/>
      <c r="AC53" s="760"/>
      <c r="AD53" s="208"/>
      <c r="AE53" s="739"/>
      <c r="AF53" s="740"/>
      <c r="AG53" s="212"/>
      <c r="AH53" s="673">
        <f t="shared" si="26"/>
        <v>0</v>
      </c>
      <c r="AI53" s="674"/>
      <c r="AJ53" s="215"/>
      <c r="AK53" s="645"/>
      <c r="AL53" s="646"/>
      <c r="AM53" s="212"/>
      <c r="AN53" s="673">
        <f t="shared" si="27"/>
        <v>0</v>
      </c>
      <c r="AO53" s="674"/>
      <c r="AP53" s="201"/>
      <c r="AR53" s="894"/>
      <c r="AS53" s="895"/>
      <c r="AT53" s="895"/>
      <c r="AU53" s="895"/>
      <c r="AV53" s="956"/>
      <c r="AW53" s="644"/>
      <c r="AX53" s="530"/>
      <c r="AY53" s="530"/>
      <c r="AZ53" s="441"/>
      <c r="BA53" s="642"/>
      <c r="BB53" s="642"/>
      <c r="BC53" s="642"/>
      <c r="BD53" s="442"/>
      <c r="BE53" s="643"/>
      <c r="BF53" s="643"/>
      <c r="BG53" s="643"/>
      <c r="BH53" s="643"/>
      <c r="BK53" s="935" t="s">
        <v>160</v>
      </c>
      <c r="BL53" s="936"/>
      <c r="BM53" s="936"/>
      <c r="BN53" s="936"/>
      <c r="BO53" s="936"/>
      <c r="BP53" s="912" t="s">
        <v>605</v>
      </c>
      <c r="BQ53" s="913"/>
      <c r="BR53" s="913"/>
      <c r="BS53" s="914"/>
      <c r="BT53" s="737" t="s">
        <v>606</v>
      </c>
      <c r="BU53" s="737"/>
      <c r="BV53" s="737"/>
      <c r="BW53" s="738"/>
      <c r="BX53" s="934" t="s">
        <v>648</v>
      </c>
      <c r="BY53" s="934"/>
      <c r="BZ53" s="934"/>
      <c r="CA53" s="934"/>
    </row>
    <row r="54" spans="2:80" ht="22.5" customHeight="1" thickBot="1" x14ac:dyDescent="0.2">
      <c r="B54" s="683" t="s">
        <v>183</v>
      </c>
      <c r="C54" s="684"/>
      <c r="D54" s="684"/>
      <c r="E54" s="684"/>
      <c r="F54" s="684"/>
      <c r="G54" s="765">
        <f>SUM(G45:H53)</f>
        <v>0</v>
      </c>
      <c r="H54" s="675"/>
      <c r="I54" s="334" t="s">
        <v>168</v>
      </c>
      <c r="J54" s="693">
        <f>SUM(J45:K53)</f>
        <v>0</v>
      </c>
      <c r="K54" s="675"/>
      <c r="L54" s="334" t="s">
        <v>168</v>
      </c>
      <c r="M54" s="694"/>
      <c r="N54" s="695"/>
      <c r="O54" s="27"/>
      <c r="P54" s="696"/>
      <c r="Q54" s="697"/>
      <c r="R54" s="25"/>
      <c r="S54" s="703"/>
      <c r="T54" s="704"/>
      <c r="U54" s="27"/>
      <c r="V54" s="693">
        <f>SUM(V45:W53)</f>
        <v>0</v>
      </c>
      <c r="W54" s="675"/>
      <c r="X54" s="337" t="s">
        <v>135</v>
      </c>
      <c r="Y54" s="765">
        <f>SUM(Y45:Z53)</f>
        <v>0</v>
      </c>
      <c r="Z54" s="675"/>
      <c r="AA54" s="334" t="s">
        <v>1</v>
      </c>
      <c r="AB54" s="693">
        <f>SUM(AB45:AC53)</f>
        <v>0</v>
      </c>
      <c r="AC54" s="675"/>
      <c r="AD54" s="334" t="s">
        <v>1</v>
      </c>
      <c r="AE54" s="694"/>
      <c r="AF54" s="695"/>
      <c r="AG54" s="27"/>
      <c r="AH54" s="696"/>
      <c r="AI54" s="697"/>
      <c r="AJ54" s="25"/>
      <c r="AK54" s="703"/>
      <c r="AL54" s="704"/>
      <c r="AM54" s="27"/>
      <c r="AN54" s="693">
        <f>SUM(AN45:AO53)</f>
        <v>0</v>
      </c>
      <c r="AO54" s="675"/>
      <c r="AP54" s="337" t="s">
        <v>135</v>
      </c>
      <c r="AR54" s="894"/>
      <c r="AS54" s="895"/>
      <c r="AT54" s="895"/>
      <c r="AU54" s="895"/>
      <c r="AV54" s="956"/>
      <c r="AW54" s="644"/>
      <c r="AX54" s="530"/>
      <c r="AY54" s="530"/>
      <c r="AZ54" s="441"/>
      <c r="BA54" s="642"/>
      <c r="BB54" s="642"/>
      <c r="BC54" s="642"/>
      <c r="BD54" s="442"/>
      <c r="BE54" s="643"/>
      <c r="BF54" s="643"/>
      <c r="BG54" s="643"/>
      <c r="BH54" s="643"/>
      <c r="BK54" s="712" t="s">
        <v>767</v>
      </c>
      <c r="BL54" s="664"/>
      <c r="BM54" s="664"/>
      <c r="BN54" s="664"/>
      <c r="BO54" s="713"/>
      <c r="BP54" s="644"/>
      <c r="BQ54" s="530"/>
      <c r="BR54" s="530"/>
      <c r="BS54" s="438"/>
      <c r="BT54" s="530"/>
      <c r="BU54" s="530"/>
      <c r="BV54" s="530"/>
      <c r="BW54" s="439"/>
      <c r="BX54" s="902"/>
      <c r="BY54" s="902"/>
      <c r="BZ54" s="902"/>
      <c r="CA54" s="902"/>
    </row>
    <row r="55" spans="2:80" ht="22.5" customHeight="1" x14ac:dyDescent="0.15">
      <c r="B55" s="845" t="s">
        <v>421</v>
      </c>
      <c r="C55" s="846"/>
      <c r="D55" s="846"/>
      <c r="E55" s="846"/>
      <c r="F55" s="846"/>
      <c r="G55" s="751"/>
      <c r="H55" s="752"/>
      <c r="I55" s="196" t="s">
        <v>33</v>
      </c>
      <c r="J55" s="753"/>
      <c r="K55" s="752"/>
      <c r="L55" s="196" t="s">
        <v>33</v>
      </c>
      <c r="M55" s="761"/>
      <c r="N55" s="762"/>
      <c r="O55" s="29"/>
      <c r="P55" s="673">
        <f t="shared" ref="P55:P57" si="28">(G55+J55)*M55/10</f>
        <v>0</v>
      </c>
      <c r="Q55" s="674"/>
      <c r="R55" s="26"/>
      <c r="S55" s="728"/>
      <c r="T55" s="729"/>
      <c r="U55" s="29"/>
      <c r="V55" s="673">
        <f t="shared" ref="V55:V57" si="29">INT(P55*S55/1000)</f>
        <v>0</v>
      </c>
      <c r="W55" s="674"/>
      <c r="X55" s="214"/>
      <c r="Y55" s="751"/>
      <c r="Z55" s="752"/>
      <c r="AA55" s="196" t="s">
        <v>1</v>
      </c>
      <c r="AB55" s="753"/>
      <c r="AC55" s="752"/>
      <c r="AD55" s="196" t="s">
        <v>1</v>
      </c>
      <c r="AE55" s="761"/>
      <c r="AF55" s="762"/>
      <c r="AG55" s="29"/>
      <c r="AH55" s="673">
        <f t="shared" ref="AH55:AH57" si="30">(Y55+AB55)*AE55/10</f>
        <v>0</v>
      </c>
      <c r="AI55" s="674"/>
      <c r="AJ55" s="26"/>
      <c r="AK55" s="728"/>
      <c r="AL55" s="729"/>
      <c r="AM55" s="29"/>
      <c r="AN55" s="673">
        <f t="shared" ref="AN55:AN57" si="31">INT(AH55*AK55/1000)</f>
        <v>0</v>
      </c>
      <c r="AO55" s="674"/>
      <c r="AP55" s="214"/>
      <c r="AR55" s="894"/>
      <c r="AS55" s="895"/>
      <c r="AT55" s="895"/>
      <c r="AU55" s="895"/>
      <c r="AV55" s="956"/>
      <c r="AW55" s="644"/>
      <c r="AX55" s="530"/>
      <c r="AY55" s="530"/>
      <c r="AZ55" s="441"/>
      <c r="BA55" s="642"/>
      <c r="BB55" s="642"/>
      <c r="BC55" s="642"/>
      <c r="BD55" s="442"/>
      <c r="BE55" s="643"/>
      <c r="BF55" s="643"/>
      <c r="BG55" s="643"/>
      <c r="BH55" s="643"/>
      <c r="BK55" s="715" t="s">
        <v>655</v>
      </c>
      <c r="BL55" s="716"/>
      <c r="BM55" s="716"/>
      <c r="BN55" s="716"/>
      <c r="BO55" s="717"/>
      <c r="BP55" s="644"/>
      <c r="BQ55" s="530"/>
      <c r="BR55" s="530"/>
      <c r="BS55" s="438"/>
      <c r="BT55" s="530"/>
      <c r="BU55" s="530"/>
      <c r="BV55" s="530"/>
      <c r="BW55" s="418"/>
      <c r="BX55" s="902"/>
      <c r="BY55" s="902"/>
      <c r="BZ55" s="902"/>
      <c r="CA55" s="902"/>
    </row>
    <row r="56" spans="2:80" ht="22.5" customHeight="1" x14ac:dyDescent="0.15">
      <c r="B56" s="854" t="s">
        <v>422</v>
      </c>
      <c r="C56" s="855"/>
      <c r="D56" s="855"/>
      <c r="E56" s="855"/>
      <c r="F56" s="855"/>
      <c r="G56" s="751"/>
      <c r="H56" s="752"/>
      <c r="I56" s="199" t="s">
        <v>147</v>
      </c>
      <c r="J56" s="753"/>
      <c r="K56" s="752"/>
      <c r="L56" s="199" t="s">
        <v>147</v>
      </c>
      <c r="M56" s="761"/>
      <c r="N56" s="762"/>
      <c r="O56" s="29"/>
      <c r="P56" s="673">
        <f t="shared" si="28"/>
        <v>0</v>
      </c>
      <c r="Q56" s="674"/>
      <c r="R56" s="26"/>
      <c r="S56" s="728"/>
      <c r="T56" s="729"/>
      <c r="U56" s="29"/>
      <c r="V56" s="673">
        <f t="shared" si="29"/>
        <v>0</v>
      </c>
      <c r="W56" s="674"/>
      <c r="X56" s="200"/>
      <c r="Y56" s="751"/>
      <c r="Z56" s="752"/>
      <c r="AA56" s="199" t="s">
        <v>1</v>
      </c>
      <c r="AB56" s="753"/>
      <c r="AC56" s="752"/>
      <c r="AD56" s="199" t="s">
        <v>1</v>
      </c>
      <c r="AE56" s="761"/>
      <c r="AF56" s="762"/>
      <c r="AG56" s="29"/>
      <c r="AH56" s="673">
        <f t="shared" si="30"/>
        <v>0</v>
      </c>
      <c r="AI56" s="674"/>
      <c r="AJ56" s="26"/>
      <c r="AK56" s="728"/>
      <c r="AL56" s="729"/>
      <c r="AM56" s="29"/>
      <c r="AN56" s="673">
        <f t="shared" si="31"/>
        <v>0</v>
      </c>
      <c r="AO56" s="674"/>
      <c r="AP56" s="200"/>
      <c r="AR56" s="894"/>
      <c r="AS56" s="895"/>
      <c r="AT56" s="895"/>
      <c r="AU56" s="895"/>
      <c r="AV56" s="956"/>
      <c r="AW56" s="644"/>
      <c r="AX56" s="530"/>
      <c r="AY56" s="530"/>
      <c r="AZ56" s="441"/>
      <c r="BA56" s="642"/>
      <c r="BB56" s="642"/>
      <c r="BC56" s="642"/>
      <c r="BD56" s="442"/>
      <c r="BE56" s="643"/>
      <c r="BF56" s="643"/>
      <c r="BG56" s="643"/>
      <c r="BH56" s="643"/>
      <c r="BK56" s="666"/>
      <c r="BL56" s="667"/>
      <c r="BM56" s="667"/>
      <c r="BN56" s="667"/>
      <c r="BO56" s="955"/>
      <c r="BP56" s="644"/>
      <c r="BQ56" s="530"/>
      <c r="BR56" s="530"/>
      <c r="BS56" s="438"/>
      <c r="BT56" s="530"/>
      <c r="BU56" s="530"/>
      <c r="BV56" s="530"/>
      <c r="BW56" s="418"/>
      <c r="BX56" s="902"/>
      <c r="BY56" s="902"/>
      <c r="BZ56" s="902"/>
      <c r="CA56" s="902"/>
    </row>
    <row r="57" spans="2:80" ht="22.5" customHeight="1" thickBot="1" x14ac:dyDescent="0.2">
      <c r="B57" s="856" t="s">
        <v>438</v>
      </c>
      <c r="C57" s="857"/>
      <c r="D57" s="857"/>
      <c r="E57" s="857"/>
      <c r="F57" s="857"/>
      <c r="G57" s="754"/>
      <c r="H57" s="755"/>
      <c r="I57" s="208" t="s">
        <v>10</v>
      </c>
      <c r="J57" s="756"/>
      <c r="K57" s="755"/>
      <c r="L57" s="208" t="s">
        <v>10</v>
      </c>
      <c r="M57" s="763"/>
      <c r="N57" s="764"/>
      <c r="O57" s="28"/>
      <c r="P57" s="673">
        <f t="shared" si="28"/>
        <v>0</v>
      </c>
      <c r="Q57" s="674"/>
      <c r="R57" s="11"/>
      <c r="S57" s="705"/>
      <c r="T57" s="706"/>
      <c r="U57" s="210"/>
      <c r="V57" s="673">
        <f t="shared" si="29"/>
        <v>0</v>
      </c>
      <c r="W57" s="674"/>
      <c r="X57" s="222"/>
      <c r="Y57" s="754"/>
      <c r="Z57" s="755"/>
      <c r="AA57" s="208" t="s">
        <v>1</v>
      </c>
      <c r="AB57" s="756"/>
      <c r="AC57" s="755"/>
      <c r="AD57" s="208" t="s">
        <v>1</v>
      </c>
      <c r="AE57" s="763"/>
      <c r="AF57" s="764"/>
      <c r="AG57" s="28"/>
      <c r="AH57" s="673">
        <f t="shared" si="30"/>
        <v>0</v>
      </c>
      <c r="AI57" s="674"/>
      <c r="AJ57" s="11"/>
      <c r="AK57" s="705"/>
      <c r="AL57" s="706"/>
      <c r="AM57" s="210"/>
      <c r="AN57" s="673">
        <f t="shared" si="31"/>
        <v>0</v>
      </c>
      <c r="AO57" s="674"/>
      <c r="AP57" s="222"/>
      <c r="AR57" s="715" t="s">
        <v>380</v>
      </c>
      <c r="AS57" s="716"/>
      <c r="AT57" s="716"/>
      <c r="AU57" s="716"/>
      <c r="AV57" s="717"/>
      <c r="AW57" s="735"/>
      <c r="AX57" s="642"/>
      <c r="AY57" s="642"/>
      <c r="AZ57" s="441"/>
      <c r="BA57" s="736"/>
      <c r="BB57" s="736"/>
      <c r="BC57" s="736"/>
      <c r="BD57" s="442"/>
      <c r="BE57" s="643"/>
      <c r="BF57" s="643"/>
      <c r="BG57" s="643"/>
      <c r="BH57" s="643"/>
      <c r="BK57" s="712" t="s">
        <v>139</v>
      </c>
      <c r="BL57" s="664"/>
      <c r="BM57" s="664"/>
      <c r="BN57" s="664"/>
      <c r="BO57" s="713"/>
      <c r="BP57" s="644"/>
      <c r="BQ57" s="530"/>
      <c r="BR57" s="530"/>
      <c r="BS57" s="438"/>
      <c r="BT57" s="530"/>
      <c r="BU57" s="530"/>
      <c r="BV57" s="530"/>
      <c r="BW57" s="418"/>
      <c r="BX57" s="902"/>
      <c r="BY57" s="902"/>
      <c r="BZ57" s="902"/>
      <c r="CA57" s="902"/>
    </row>
    <row r="58" spans="2:80" ht="22.5" customHeight="1" thickBot="1" x14ac:dyDescent="0.2">
      <c r="B58" s="852" t="s">
        <v>633</v>
      </c>
      <c r="C58" s="853"/>
      <c r="D58" s="853"/>
      <c r="E58" s="853"/>
      <c r="F58" s="853"/>
      <c r="G58" s="748">
        <f>G9+G14+G23+G27+G33+G44+G54+G55+G56+G57</f>
        <v>0</v>
      </c>
      <c r="H58" s="749"/>
      <c r="I58" s="334" t="s">
        <v>4</v>
      </c>
      <c r="J58" s="750">
        <f>J9+J14+J23+J27+J33+J44+J54+J55+J56+J57</f>
        <v>0</v>
      </c>
      <c r="K58" s="749"/>
      <c r="L58" s="334" t="s">
        <v>4</v>
      </c>
      <c r="M58" s="694"/>
      <c r="N58" s="695"/>
      <c r="O58" s="27"/>
      <c r="P58" s="696"/>
      <c r="Q58" s="697"/>
      <c r="R58" s="25"/>
      <c r="S58" s="655"/>
      <c r="T58" s="656"/>
      <c r="U58" s="27"/>
      <c r="V58" s="693">
        <f>V9+V14+V23+V27+V33+V44+V54+V55+V56+V57</f>
        <v>0</v>
      </c>
      <c r="W58" s="675"/>
      <c r="X58" s="337" t="s">
        <v>135</v>
      </c>
      <c r="Y58" s="748">
        <f>Y9+Y14+Y23+Y27+Y33+Y44+Y54+Y55+Y56+Y57</f>
        <v>0</v>
      </c>
      <c r="Z58" s="749"/>
      <c r="AA58" s="334" t="s">
        <v>1</v>
      </c>
      <c r="AB58" s="750">
        <f>AB9+AB14+AB23+AB27+AB33+AB44+AB54+AB55+AB56+AB57</f>
        <v>0</v>
      </c>
      <c r="AC58" s="749"/>
      <c r="AD58" s="334" t="s">
        <v>1</v>
      </c>
      <c r="AE58" s="694"/>
      <c r="AF58" s="695"/>
      <c r="AG58" s="27"/>
      <c r="AH58" s="696"/>
      <c r="AI58" s="697"/>
      <c r="AJ58" s="25"/>
      <c r="AK58" s="655"/>
      <c r="AL58" s="656"/>
      <c r="AM58" s="27"/>
      <c r="AN58" s="693">
        <f>AN9+AN14+AN23+AN27+AN33+AN44+AN54+AN55+AN56+AN57</f>
        <v>0</v>
      </c>
      <c r="AO58" s="675"/>
      <c r="AP58" s="337" t="s">
        <v>135</v>
      </c>
      <c r="AR58" s="939" t="s">
        <v>175</v>
      </c>
      <c r="AS58" s="940"/>
      <c r="AT58" s="940"/>
      <c r="AU58" s="940"/>
      <c r="AV58" s="940"/>
      <c r="AW58" s="362" t="s">
        <v>176</v>
      </c>
      <c r="AX58" s="952">
        <f>SUM(AW37:AY57)</f>
        <v>0</v>
      </c>
      <c r="AY58" s="952"/>
      <c r="AZ58" s="363" t="s">
        <v>135</v>
      </c>
      <c r="BA58" s="364"/>
      <c r="BB58" s="952">
        <f>SUM(BA37:BC57)</f>
        <v>0</v>
      </c>
      <c r="BC58" s="952"/>
      <c r="BD58" s="363" t="s">
        <v>135</v>
      </c>
      <c r="BE58" s="664"/>
      <c r="BF58" s="664"/>
      <c r="BG58" s="664"/>
      <c r="BH58" s="665"/>
      <c r="BK58" s="950" t="s">
        <v>175</v>
      </c>
      <c r="BL58" s="951"/>
      <c r="BM58" s="951"/>
      <c r="BN58" s="951"/>
      <c r="BO58" s="951"/>
      <c r="BP58" s="365" t="s">
        <v>613</v>
      </c>
      <c r="BQ58" s="952">
        <f>SUM(BP54:BR57)</f>
        <v>0</v>
      </c>
      <c r="BR58" s="952"/>
      <c r="BS58" s="363" t="s">
        <v>135</v>
      </c>
      <c r="BT58" s="953">
        <f>SUM(BT54:BV57)</f>
        <v>0</v>
      </c>
      <c r="BU58" s="954"/>
      <c r="BV58" s="954"/>
      <c r="BW58" s="363" t="s">
        <v>135</v>
      </c>
      <c r="BX58" s="665"/>
      <c r="BY58" s="934"/>
      <c r="BZ58" s="934"/>
      <c r="CA58" s="934"/>
    </row>
    <row r="59" spans="2:80" ht="21" customHeight="1" x14ac:dyDescent="0.15">
      <c r="G59" s="229"/>
      <c r="H59" s="229"/>
      <c r="M59" s="230"/>
      <c r="N59" s="230"/>
      <c r="AR59" s="216"/>
      <c r="AS59" s="216"/>
      <c r="AT59" s="216"/>
      <c r="AU59" s="216"/>
      <c r="AV59" s="217"/>
      <c r="AW59" s="217"/>
      <c r="AX59" s="218"/>
      <c r="AY59" s="218"/>
      <c r="AZ59" s="218"/>
      <c r="BA59" s="218"/>
      <c r="BB59" s="218"/>
      <c r="BC59" s="218"/>
      <c r="BD59" s="218"/>
      <c r="BE59" s="218"/>
      <c r="BF59" s="218"/>
      <c r="BG59" s="218"/>
      <c r="BH59" s="218"/>
      <c r="BI59" s="28"/>
    </row>
    <row r="60" spans="2:80" ht="21" customHeight="1" x14ac:dyDescent="0.15">
      <c r="G60" s="229"/>
      <c r="H60" s="229"/>
      <c r="M60" s="230"/>
      <c r="N60" s="230"/>
      <c r="AR60" s="40"/>
      <c r="AS60" s="40"/>
      <c r="AT60" s="40"/>
      <c r="AU60" s="40"/>
      <c r="AV60" s="40"/>
      <c r="AW60" s="40"/>
      <c r="AX60" s="40"/>
      <c r="AY60" s="40"/>
      <c r="AZ60" s="40"/>
      <c r="BA60" s="40"/>
      <c r="BB60" s="40"/>
      <c r="BC60" s="40"/>
      <c r="BD60" s="40"/>
      <c r="BE60" s="40"/>
      <c r="BF60" s="40"/>
      <c r="BG60" s="40"/>
      <c r="BH60" s="40"/>
    </row>
    <row r="61" spans="2:80" ht="21" customHeight="1" x14ac:dyDescent="0.15">
      <c r="G61" s="229"/>
      <c r="H61" s="229"/>
      <c r="M61" s="230"/>
      <c r="N61" s="230"/>
      <c r="AR61" s="40"/>
      <c r="AS61" s="40"/>
      <c r="AT61" s="40"/>
      <c r="AU61" s="40"/>
      <c r="AV61" s="40"/>
      <c r="AW61" s="31"/>
      <c r="AX61" s="31"/>
      <c r="AY61" s="31"/>
      <c r="AZ61" s="31"/>
      <c r="BA61" s="31"/>
      <c r="BB61" s="31"/>
      <c r="BC61" s="31"/>
      <c r="BD61" s="31"/>
      <c r="BE61" s="40"/>
      <c r="BF61" s="40"/>
      <c r="BG61" s="40"/>
      <c r="BH61" s="40"/>
    </row>
    <row r="62" spans="2:80" ht="19.149999999999999" customHeight="1" x14ac:dyDescent="0.15">
      <c r="G62" s="229"/>
      <c r="H62" s="229"/>
      <c r="M62" s="230"/>
      <c r="N62" s="230"/>
      <c r="AR62" s="40"/>
      <c r="AS62" s="40"/>
      <c r="AT62" s="40"/>
      <c r="AU62" s="40"/>
      <c r="AV62" s="40"/>
      <c r="AW62" s="31"/>
      <c r="AX62" s="31"/>
      <c r="AY62" s="31"/>
      <c r="AZ62" s="31"/>
      <c r="BA62" s="31"/>
      <c r="BB62" s="31"/>
      <c r="BC62" s="31"/>
      <c r="BD62" s="31"/>
      <c r="BE62" s="40"/>
      <c r="BF62" s="40"/>
      <c r="BG62" s="40"/>
      <c r="BH62" s="40"/>
    </row>
    <row r="63" spans="2:80" ht="19.149999999999999" customHeight="1" x14ac:dyDescent="0.15">
      <c r="M63" s="230"/>
      <c r="N63" s="230"/>
      <c r="AQ63" s="28"/>
      <c r="AR63" s="40"/>
      <c r="AS63" s="40"/>
      <c r="AT63" s="40"/>
      <c r="AU63" s="40"/>
      <c r="AV63" s="40"/>
      <c r="AW63" s="31"/>
      <c r="AX63" s="31"/>
      <c r="AY63" s="31"/>
      <c r="AZ63" s="31"/>
      <c r="BA63" s="31"/>
      <c r="BB63" s="31"/>
      <c r="BC63" s="31"/>
      <c r="BD63" s="31"/>
      <c r="BE63" s="40"/>
      <c r="BF63" s="40"/>
      <c r="BG63" s="40"/>
      <c r="BH63" s="40"/>
    </row>
    <row r="64" spans="2:80" ht="19.149999999999999" customHeight="1" x14ac:dyDescent="0.15">
      <c r="M64" s="230"/>
      <c r="N64" s="230"/>
      <c r="AR64" s="40"/>
      <c r="AS64" s="40"/>
      <c r="AT64" s="40"/>
      <c r="AU64" s="40"/>
      <c r="AV64" s="40"/>
      <c r="AW64" s="31"/>
      <c r="AX64" s="31"/>
      <c r="AY64" s="31"/>
      <c r="AZ64" s="31"/>
      <c r="BA64" s="31"/>
      <c r="BB64" s="31"/>
      <c r="BC64" s="31"/>
      <c r="BD64" s="31"/>
      <c r="BE64" s="40"/>
      <c r="BF64" s="40"/>
      <c r="BG64" s="40"/>
      <c r="BH64" s="40"/>
    </row>
    <row r="65" spans="44:60" ht="19.149999999999999" customHeight="1" x14ac:dyDescent="0.15">
      <c r="AR65" s="40"/>
      <c r="AS65" s="40"/>
      <c r="AT65" s="40"/>
      <c r="AU65" s="40"/>
      <c r="AV65" s="40"/>
      <c r="AW65" s="31"/>
      <c r="AX65" s="31"/>
      <c r="AY65" s="31"/>
      <c r="AZ65" s="31"/>
      <c r="BA65" s="31"/>
      <c r="BB65" s="31"/>
      <c r="BC65" s="31"/>
      <c r="BD65" s="31"/>
      <c r="BE65" s="40"/>
      <c r="BF65" s="40"/>
      <c r="BG65" s="40"/>
      <c r="BH65" s="40"/>
    </row>
    <row r="66" spans="44:60" ht="19.149999999999999" customHeight="1" x14ac:dyDescent="0.15">
      <c r="AR66" s="40"/>
      <c r="AS66" s="40"/>
      <c r="AT66" s="40"/>
      <c r="AU66" s="40"/>
      <c r="AV66" s="40"/>
      <c r="AW66" s="31"/>
      <c r="AX66" s="31"/>
      <c r="AY66" s="31"/>
      <c r="AZ66" s="31"/>
      <c r="BA66" s="31"/>
      <c r="BB66" s="31"/>
      <c r="BC66" s="31"/>
      <c r="BD66" s="31"/>
      <c r="BE66" s="40"/>
      <c r="BF66" s="40"/>
      <c r="BG66" s="40"/>
      <c r="BH66" s="40"/>
    </row>
    <row r="67" spans="44:60" ht="19.149999999999999" customHeight="1" x14ac:dyDescent="0.15">
      <c r="AR67" s="40"/>
      <c r="AS67" s="40"/>
      <c r="AT67" s="40"/>
      <c r="AU67" s="40"/>
      <c r="AV67" s="40"/>
      <c r="AW67" s="31"/>
      <c r="AX67" s="31"/>
      <c r="AY67" s="31"/>
      <c r="AZ67" s="31"/>
      <c r="BA67" s="31"/>
      <c r="BB67" s="31"/>
      <c r="BC67" s="31"/>
      <c r="BD67" s="31"/>
      <c r="BE67" s="40"/>
      <c r="BF67" s="40"/>
      <c r="BG67" s="40"/>
      <c r="BH67" s="40"/>
    </row>
    <row r="68" spans="44:60" ht="19.149999999999999" customHeight="1" x14ac:dyDescent="0.15">
      <c r="AR68" s="231"/>
      <c r="AS68" s="231"/>
      <c r="AT68" s="231"/>
      <c r="AU68" s="231"/>
      <c r="AV68" s="231"/>
      <c r="AW68" s="41"/>
      <c r="AX68" s="31"/>
      <c r="AY68" s="31"/>
      <c r="AZ68" s="41"/>
      <c r="BA68" s="31"/>
      <c r="BB68" s="31"/>
      <c r="BC68" s="31"/>
      <c r="BD68" s="41"/>
      <c r="BE68" s="40"/>
      <c r="BF68" s="40"/>
      <c r="BG68" s="40"/>
      <c r="BH68" s="40"/>
    </row>
    <row r="69" spans="44:60" ht="19.149999999999999" customHeight="1" x14ac:dyDescent="0.15">
      <c r="AR69" s="232"/>
      <c r="AS69" s="232"/>
      <c r="AT69" s="232"/>
      <c r="AU69" s="232"/>
      <c r="AV69" s="232"/>
      <c r="AW69" s="41"/>
      <c r="AX69" s="31"/>
      <c r="AY69" s="31"/>
      <c r="AZ69" s="32"/>
      <c r="BA69" s="15"/>
      <c r="BB69" s="31"/>
      <c r="BC69" s="31"/>
      <c r="BD69" s="32"/>
      <c r="BE69" s="233"/>
      <c r="BF69" s="233"/>
      <c r="BG69" s="233"/>
      <c r="BH69" s="233"/>
    </row>
  </sheetData>
  <mergeCells count="1243">
    <mergeCell ref="AW56:AY56"/>
    <mergeCell ref="AW53:AY53"/>
    <mergeCell ref="BU11:BW11"/>
    <mergeCell ref="BE49:BH49"/>
    <mergeCell ref="BA45:BC45"/>
    <mergeCell ref="AE7:AF7"/>
    <mergeCell ref="AH7:AI7"/>
    <mergeCell ref="BU7:BW7"/>
    <mergeCell ref="C13:F13"/>
    <mergeCell ref="C22:F22"/>
    <mergeCell ref="C32:F32"/>
    <mergeCell ref="B10:B13"/>
    <mergeCell ref="AS5:AS7"/>
    <mergeCell ref="AR4:AR18"/>
    <mergeCell ref="AS9:AS12"/>
    <mergeCell ref="J13:K13"/>
    <mergeCell ref="G13:H13"/>
    <mergeCell ref="Y12:Z12"/>
    <mergeCell ref="AB12:AC12"/>
    <mergeCell ref="BK12:BL12"/>
    <mergeCell ref="BN12:BO12"/>
    <mergeCell ref="BT54:BV54"/>
    <mergeCell ref="BT44:BV44"/>
    <mergeCell ref="BQ44:BR44"/>
    <mergeCell ref="BP43:BR43"/>
    <mergeCell ref="BP42:BR42"/>
    <mergeCell ref="BT41:BV41"/>
    <mergeCell ref="BT42:BV42"/>
    <mergeCell ref="BP41:BR41"/>
    <mergeCell ref="BK43:BO43"/>
    <mergeCell ref="BU10:BW10"/>
    <mergeCell ref="AW11:AY11"/>
    <mergeCell ref="AW54:AY54"/>
    <mergeCell ref="BH13:BI13"/>
    <mergeCell ref="BE15:BG15"/>
    <mergeCell ref="BB58:BC58"/>
    <mergeCell ref="AW12:AY12"/>
    <mergeCell ref="AZ12:BB12"/>
    <mergeCell ref="BC12:BD12"/>
    <mergeCell ref="BE12:BG12"/>
    <mergeCell ref="BE55:BH55"/>
    <mergeCell ref="BA53:BC53"/>
    <mergeCell ref="BE53:BH53"/>
    <mergeCell ref="BH12:BI12"/>
    <mergeCell ref="BE20:BG20"/>
    <mergeCell ref="Y11:Z11"/>
    <mergeCell ref="AB11:AC11"/>
    <mergeCell ref="AE11:AF11"/>
    <mergeCell ref="AH11:AI11"/>
    <mergeCell ref="AK11:AL11"/>
    <mergeCell ref="BE32:BG32"/>
    <mergeCell ref="AE12:AF12"/>
    <mergeCell ref="AZ11:BB11"/>
    <mergeCell ref="BC11:BD11"/>
    <mergeCell ref="BE11:BG11"/>
    <mergeCell ref="AR58:AV58"/>
    <mergeCell ref="AR54:AV54"/>
    <mergeCell ref="AK12:AL12"/>
    <mergeCell ref="AR55:AV55"/>
    <mergeCell ref="AR56:AV56"/>
    <mergeCell ref="AR57:AV57"/>
    <mergeCell ref="AR50:AV50"/>
    <mergeCell ref="AR52:AV52"/>
    <mergeCell ref="AR51:AV51"/>
    <mergeCell ref="AX58:AY58"/>
    <mergeCell ref="BK49:BO49"/>
    <mergeCell ref="BP49:BR49"/>
    <mergeCell ref="BT49:BV49"/>
    <mergeCell ref="BC10:BD10"/>
    <mergeCell ref="BE10:BG10"/>
    <mergeCell ref="BH10:BI10"/>
    <mergeCell ref="BK10:BL10"/>
    <mergeCell ref="BN10:BO10"/>
    <mergeCell ref="V11:W11"/>
    <mergeCell ref="V12:W12"/>
    <mergeCell ref="BQ12:BS12"/>
    <mergeCell ref="BK11:BL11"/>
    <mergeCell ref="S7:T7"/>
    <mergeCell ref="V7:W7"/>
    <mergeCell ref="Y7:Z7"/>
    <mergeCell ref="AB7:AC7"/>
    <mergeCell ref="AZ7:BB7"/>
    <mergeCell ref="BC7:BD7"/>
    <mergeCell ref="BQ11:BS11"/>
    <mergeCell ref="BK9:BL9"/>
    <mergeCell ref="BE9:BG9"/>
    <mergeCell ref="Y10:Z10"/>
    <mergeCell ref="S9:T9"/>
    <mergeCell ref="Y9:Z9"/>
    <mergeCell ref="AB10:AC10"/>
    <mergeCell ref="AB9:AC9"/>
    <mergeCell ref="S11:T11"/>
    <mergeCell ref="S12:T12"/>
    <mergeCell ref="BH11:BI11"/>
    <mergeCell ref="AW10:AY10"/>
    <mergeCell ref="BN8:BO8"/>
    <mergeCell ref="AW49:AY49"/>
    <mergeCell ref="BA49:BC49"/>
    <mergeCell ref="AR48:AV48"/>
    <mergeCell ref="AW48:AY48"/>
    <mergeCell ref="AR53:AV53"/>
    <mergeCell ref="BX44:CA44"/>
    <mergeCell ref="AR46:AV46"/>
    <mergeCell ref="AW46:AY46"/>
    <mergeCell ref="BA46:BC46"/>
    <mergeCell ref="BE46:BH46"/>
    <mergeCell ref="AR44:AV44"/>
    <mergeCell ref="AW45:AY45"/>
    <mergeCell ref="BK42:BO42"/>
    <mergeCell ref="BE42:BH42"/>
    <mergeCell ref="AW44:AY44"/>
    <mergeCell ref="BA44:BC44"/>
    <mergeCell ref="BE44:BH44"/>
    <mergeCell ref="BP53:BS53"/>
    <mergeCell ref="BT53:BW53"/>
    <mergeCell ref="BX53:CA53"/>
    <mergeCell ref="BK51:BO51"/>
    <mergeCell ref="BQ51:BR51"/>
    <mergeCell ref="BX51:CA51"/>
    <mergeCell ref="BT51:BV51"/>
    <mergeCell ref="BK50:BO50"/>
    <mergeCell ref="BP50:BR50"/>
    <mergeCell ref="BT50:BV50"/>
    <mergeCell ref="AR47:AV47"/>
    <mergeCell ref="AW47:AY47"/>
    <mergeCell ref="BA47:BC47"/>
    <mergeCell ref="BK26:BL26"/>
    <mergeCell ref="BH25:BI25"/>
    <mergeCell ref="BU24:BW24"/>
    <mergeCell ref="BH24:BI24"/>
    <mergeCell ref="BK24:BL24"/>
    <mergeCell ref="BQ17:BS17"/>
    <mergeCell ref="BQ18:BS18"/>
    <mergeCell ref="BN29:BO29"/>
    <mergeCell ref="BX50:CA50"/>
    <mergeCell ref="BK58:BO58"/>
    <mergeCell ref="BQ58:BR58"/>
    <mergeCell ref="BX58:CA58"/>
    <mergeCell ref="BK57:BO57"/>
    <mergeCell ref="BP57:BR57"/>
    <mergeCell ref="BT57:BV57"/>
    <mergeCell ref="BX57:CA57"/>
    <mergeCell ref="BT58:BV58"/>
    <mergeCell ref="BK56:BO56"/>
    <mergeCell ref="BX56:CA56"/>
    <mergeCell ref="BP56:BR56"/>
    <mergeCell ref="BK55:BO55"/>
    <mergeCell ref="BX55:CA55"/>
    <mergeCell ref="BK54:BO54"/>
    <mergeCell ref="BX54:CA54"/>
    <mergeCell ref="BP54:BR54"/>
    <mergeCell ref="BP55:BR55"/>
    <mergeCell ref="BT55:BV55"/>
    <mergeCell ref="BT56:BV56"/>
    <mergeCell ref="BK53:BO53"/>
    <mergeCell ref="BP36:BS36"/>
    <mergeCell ref="BX34:CA34"/>
    <mergeCell ref="BK34:BL34"/>
    <mergeCell ref="BN34:BO34"/>
    <mergeCell ref="BQ34:BS34"/>
    <mergeCell ref="BU33:BW33"/>
    <mergeCell ref="BX32:CA32"/>
    <mergeCell ref="BX33:CA33"/>
    <mergeCell ref="BN32:BO32"/>
    <mergeCell ref="BN33:BO33"/>
    <mergeCell ref="BK32:BL32"/>
    <mergeCell ref="AS33:AV33"/>
    <mergeCell ref="AT27:AV27"/>
    <mergeCell ref="AB28:AC28"/>
    <mergeCell ref="AS25:AS27"/>
    <mergeCell ref="AS29:AS31"/>
    <mergeCell ref="AS32:AV32"/>
    <mergeCell ref="AS20:AV20"/>
    <mergeCell ref="BX30:CA30"/>
    <mergeCell ref="BX31:CA31"/>
    <mergeCell ref="BX28:CA28"/>
    <mergeCell ref="BX29:CA29"/>
    <mergeCell ref="BU29:BW29"/>
    <mergeCell ref="BX26:CA26"/>
    <mergeCell ref="BX25:CA25"/>
    <mergeCell ref="BQ23:BS23"/>
    <mergeCell ref="BU23:BW23"/>
    <mergeCell ref="BK22:BL22"/>
    <mergeCell ref="BE23:BG23"/>
    <mergeCell ref="BH23:BI23"/>
    <mergeCell ref="BX24:CA24"/>
    <mergeCell ref="BX23:CA23"/>
    <mergeCell ref="BQ24:BS24"/>
    <mergeCell ref="BX19:CA19"/>
    <mergeCell ref="BX22:CA22"/>
    <mergeCell ref="BX21:CA21"/>
    <mergeCell ref="BX27:CA27"/>
    <mergeCell ref="BK21:BL21"/>
    <mergeCell ref="BQ21:BS21"/>
    <mergeCell ref="BC20:BD20"/>
    <mergeCell ref="BK14:BL14"/>
    <mergeCell ref="BK13:BL13"/>
    <mergeCell ref="BH14:BI14"/>
    <mergeCell ref="BX49:CA49"/>
    <mergeCell ref="BX47:CA47"/>
    <mergeCell ref="BK48:BO48"/>
    <mergeCell ref="BP48:BR48"/>
    <mergeCell ref="BT48:BV48"/>
    <mergeCell ref="BX48:CA48"/>
    <mergeCell ref="BK47:BO47"/>
    <mergeCell ref="BP47:BS47"/>
    <mergeCell ref="BT47:BW47"/>
    <mergeCell ref="BK41:BO41"/>
    <mergeCell ref="BE36:BH36"/>
    <mergeCell ref="BX37:CA37"/>
    <mergeCell ref="BX36:CA36"/>
    <mergeCell ref="BT38:BV38"/>
    <mergeCell ref="BK44:BO44"/>
    <mergeCell ref="BP37:BR37"/>
    <mergeCell ref="BX16:CA16"/>
    <mergeCell ref="BU20:BW20"/>
    <mergeCell ref="BQ19:BS19"/>
    <mergeCell ref="BK16:BL16"/>
    <mergeCell ref="BU16:BW16"/>
    <mergeCell ref="BU18:BW18"/>
    <mergeCell ref="BX8:CA8"/>
    <mergeCell ref="BU5:BW5"/>
    <mergeCell ref="BU6:BW6"/>
    <mergeCell ref="BX5:CA5"/>
    <mergeCell ref="BQ20:BS20"/>
    <mergeCell ref="BX11:CA11"/>
    <mergeCell ref="BX12:CA12"/>
    <mergeCell ref="BU8:BW8"/>
    <mergeCell ref="BU9:BW9"/>
    <mergeCell ref="BX7:CA7"/>
    <mergeCell ref="BK2:BT2"/>
    <mergeCell ref="BX6:CA6"/>
    <mergeCell ref="BQ4:BS4"/>
    <mergeCell ref="BX4:CA4"/>
    <mergeCell ref="BU2:BW3"/>
    <mergeCell ref="BU4:BW4"/>
    <mergeCell ref="BX2:CA3"/>
    <mergeCell ref="BQ5:BS5"/>
    <mergeCell ref="BQ3:BT3"/>
    <mergeCell ref="BN3:BP3"/>
    <mergeCell ref="BX14:CA14"/>
    <mergeCell ref="BX9:CA9"/>
    <mergeCell ref="BX13:CA13"/>
    <mergeCell ref="BX17:CA17"/>
    <mergeCell ref="BX18:CA18"/>
    <mergeCell ref="BX15:CA15"/>
    <mergeCell ref="BX10:CA10"/>
    <mergeCell ref="BX20:CA20"/>
    <mergeCell ref="BK19:BL19"/>
    <mergeCell ref="BK3:BM3"/>
    <mergeCell ref="BN5:BO5"/>
    <mergeCell ref="BN6:BO6"/>
    <mergeCell ref="BE47:BH47"/>
    <mergeCell ref="BN31:BO31"/>
    <mergeCell ref="BQ31:BS31"/>
    <mergeCell ref="BT37:BV37"/>
    <mergeCell ref="BT39:BV39"/>
    <mergeCell ref="BT40:BV40"/>
    <mergeCell ref="BK38:BO38"/>
    <mergeCell ref="BK40:BO40"/>
    <mergeCell ref="AR45:AV45"/>
    <mergeCell ref="AW33:AY33"/>
    <mergeCell ref="AW31:AY31"/>
    <mergeCell ref="AR43:AV43"/>
    <mergeCell ref="AR40:AV40"/>
    <mergeCell ref="AR41:AV41"/>
    <mergeCell ref="AT31:AV31"/>
    <mergeCell ref="AW36:AZ36"/>
    <mergeCell ref="AW41:AY41"/>
    <mergeCell ref="BE37:BH37"/>
    <mergeCell ref="BE38:BH38"/>
    <mergeCell ref="BE39:BH39"/>
    <mergeCell ref="AR36:AV36"/>
    <mergeCell ref="BH33:BI33"/>
    <mergeCell ref="BU32:BW32"/>
    <mergeCell ref="BK33:BL33"/>
    <mergeCell ref="BQ33:BS33"/>
    <mergeCell ref="BH32:BI32"/>
    <mergeCell ref="BQ32:BS32"/>
    <mergeCell ref="BK31:BL31"/>
    <mergeCell ref="BT36:BW36"/>
    <mergeCell ref="BE41:BH41"/>
    <mergeCell ref="BC25:BD25"/>
    <mergeCell ref="AZ24:BB24"/>
    <mergeCell ref="BK18:BL18"/>
    <mergeCell ref="BH34:BI34"/>
    <mergeCell ref="AS34:AV34"/>
    <mergeCell ref="AR38:AV38"/>
    <mergeCell ref="BH30:BI30"/>
    <mergeCell ref="BH31:BI31"/>
    <mergeCell ref="AR37:AV37"/>
    <mergeCell ref="AT30:AV30"/>
    <mergeCell ref="BQ27:BS27"/>
    <mergeCell ref="BU27:BW27"/>
    <mergeCell ref="BH27:BI27"/>
    <mergeCell ref="BK27:BL27"/>
    <mergeCell ref="BK28:BL28"/>
    <mergeCell ref="BH28:BI28"/>
    <mergeCell ref="BN28:BO28"/>
    <mergeCell ref="BQ28:BS28"/>
    <mergeCell ref="BU28:BW28"/>
    <mergeCell ref="BQ26:BS26"/>
    <mergeCell ref="BU26:BW26"/>
    <mergeCell ref="BQ25:BS25"/>
    <mergeCell ref="AW27:AY27"/>
    <mergeCell ref="BH26:BI26"/>
    <mergeCell ref="BN27:BO27"/>
    <mergeCell ref="AT21:AV21"/>
    <mergeCell ref="BU25:BW25"/>
    <mergeCell ref="BQ22:BS22"/>
    <mergeCell ref="BH21:BI21"/>
    <mergeCell ref="BN22:BO22"/>
    <mergeCell ref="BE18:BG18"/>
    <mergeCell ref="BK25:BL25"/>
    <mergeCell ref="BC27:BD27"/>
    <mergeCell ref="BN17:BO17"/>
    <mergeCell ref="BK17:BL17"/>
    <mergeCell ref="BN19:BO19"/>
    <mergeCell ref="AZ28:BB28"/>
    <mergeCell ref="AW25:AY25"/>
    <mergeCell ref="AW28:AY28"/>
    <mergeCell ref="AZ15:BB15"/>
    <mergeCell ref="BN21:BO21"/>
    <mergeCell ref="BN14:BO14"/>
    <mergeCell ref="BE19:BG19"/>
    <mergeCell ref="AZ19:BB19"/>
    <mergeCell ref="BU19:BW19"/>
    <mergeCell ref="BU22:BW22"/>
    <mergeCell ref="BU21:BW21"/>
    <mergeCell ref="BH17:BI17"/>
    <mergeCell ref="BE22:BG22"/>
    <mergeCell ref="BH22:BI22"/>
    <mergeCell ref="BN23:BO23"/>
    <mergeCell ref="BE26:BG26"/>
    <mergeCell ref="AZ27:BB27"/>
    <mergeCell ref="BE25:BG25"/>
    <mergeCell ref="AW16:AY16"/>
    <mergeCell ref="AW17:AY17"/>
    <mergeCell ref="AW21:AY21"/>
    <mergeCell ref="BC17:BD17"/>
    <mergeCell ref="BC19:BD19"/>
    <mergeCell ref="BH20:BI20"/>
    <mergeCell ref="BC23:BD23"/>
    <mergeCell ref="BE28:BG28"/>
    <mergeCell ref="BC28:BD28"/>
    <mergeCell ref="BH19:BI19"/>
    <mergeCell ref="AW20:AY20"/>
    <mergeCell ref="BN18:BO18"/>
    <mergeCell ref="BE24:BG24"/>
    <mergeCell ref="AZ22:BB22"/>
    <mergeCell ref="BC24:BD24"/>
    <mergeCell ref="BN26:BO26"/>
    <mergeCell ref="BU34:BW34"/>
    <mergeCell ref="AZ33:BB33"/>
    <mergeCell ref="BE33:BG33"/>
    <mergeCell ref="BC33:BD33"/>
    <mergeCell ref="BE34:BG34"/>
    <mergeCell ref="BT43:BV43"/>
    <mergeCell ref="BP40:BR40"/>
    <mergeCell ref="AT11:AV11"/>
    <mergeCell ref="AT12:AV12"/>
    <mergeCell ref="AW14:AY14"/>
    <mergeCell ref="AW29:AY29"/>
    <mergeCell ref="AZ29:BB29"/>
    <mergeCell ref="BN24:BO24"/>
    <mergeCell ref="BE40:BH40"/>
    <mergeCell ref="BH29:BI29"/>
    <mergeCell ref="BK30:BL30"/>
    <mergeCell ref="BE31:BG31"/>
    <mergeCell ref="BP38:BR38"/>
    <mergeCell ref="BP39:BR39"/>
    <mergeCell ref="BK36:BO36"/>
    <mergeCell ref="BK39:BO39"/>
    <mergeCell ref="BK37:BO37"/>
    <mergeCell ref="AW34:AY34"/>
    <mergeCell ref="BH18:BI18"/>
    <mergeCell ref="AZ18:BB18"/>
    <mergeCell ref="AZ17:BB17"/>
    <mergeCell ref="BX43:CA43"/>
    <mergeCell ref="BX38:CA38"/>
    <mergeCell ref="BX39:CA39"/>
    <mergeCell ref="BX40:CA40"/>
    <mergeCell ref="BX42:CA42"/>
    <mergeCell ref="BQ29:BS29"/>
    <mergeCell ref="BC26:BD26"/>
    <mergeCell ref="BK23:BL23"/>
    <mergeCell ref="AZ34:BB34"/>
    <mergeCell ref="BC21:BD21"/>
    <mergeCell ref="AZ21:BB21"/>
    <mergeCell ref="AZ20:BB20"/>
    <mergeCell ref="BE29:BG29"/>
    <mergeCell ref="BE27:BG27"/>
    <mergeCell ref="BE21:BG21"/>
    <mergeCell ref="BX41:CA41"/>
    <mergeCell ref="BU31:BW31"/>
    <mergeCell ref="BN30:BO30"/>
    <mergeCell ref="BQ30:BS30"/>
    <mergeCell ref="BU30:BW30"/>
    <mergeCell ref="BC22:BD22"/>
    <mergeCell ref="AZ23:BB23"/>
    <mergeCell ref="BA39:BC39"/>
    <mergeCell ref="BK29:BL29"/>
    <mergeCell ref="BK20:BL20"/>
    <mergeCell ref="BN20:BO20"/>
    <mergeCell ref="BN25:BO25"/>
    <mergeCell ref="AZ31:BB31"/>
    <mergeCell ref="BC31:BD31"/>
    <mergeCell ref="AZ30:BB30"/>
    <mergeCell ref="BC30:BD30"/>
    <mergeCell ref="BE30:BG30"/>
    <mergeCell ref="AR2:AR3"/>
    <mergeCell ref="AZ3:BB3"/>
    <mergeCell ref="AS8:AV8"/>
    <mergeCell ref="AR19:AV19"/>
    <mergeCell ref="AW5:AY5"/>
    <mergeCell ref="AS2:AV3"/>
    <mergeCell ref="AW4:AY4"/>
    <mergeCell ref="AW2:BJ2"/>
    <mergeCell ref="AS4:AV4"/>
    <mergeCell ref="AZ4:BB4"/>
    <mergeCell ref="BH3:BJ3"/>
    <mergeCell ref="AW3:AY3"/>
    <mergeCell ref="BE3:BG3"/>
    <mergeCell ref="BE4:BG4"/>
    <mergeCell ref="BH4:BI4"/>
    <mergeCell ref="BC3:BD3"/>
    <mergeCell ref="BH5:BI5"/>
    <mergeCell ref="BH7:BI7"/>
    <mergeCell ref="BH15:BI15"/>
    <mergeCell ref="AZ14:BB14"/>
    <mergeCell ref="AW9:AY9"/>
    <mergeCell ref="AW15:AY15"/>
    <mergeCell ref="AS18:AV18"/>
    <mergeCell ref="AT14:AV14"/>
    <mergeCell ref="AT15:AV15"/>
    <mergeCell ref="AT16:AV16"/>
    <mergeCell ref="AW19:AY19"/>
    <mergeCell ref="AT9:AV9"/>
    <mergeCell ref="BC18:BD18"/>
    <mergeCell ref="BC16:BD16"/>
    <mergeCell ref="BE13:BG13"/>
    <mergeCell ref="AZ16:BB16"/>
    <mergeCell ref="BN4:BO4"/>
    <mergeCell ref="BK4:BL4"/>
    <mergeCell ref="AZ6:BB6"/>
    <mergeCell ref="BC4:BD4"/>
    <mergeCell ref="AT5:AV5"/>
    <mergeCell ref="BE6:BG6"/>
    <mergeCell ref="AE5:AF5"/>
    <mergeCell ref="BC6:BD6"/>
    <mergeCell ref="BK5:BL5"/>
    <mergeCell ref="BK6:BL6"/>
    <mergeCell ref="BH6:BI6"/>
    <mergeCell ref="BE5:BG5"/>
    <mergeCell ref="AW6:AY6"/>
    <mergeCell ref="AK6:AL6"/>
    <mergeCell ref="AN6:AO6"/>
    <mergeCell ref="BK7:BL7"/>
    <mergeCell ref="BH8:BI8"/>
    <mergeCell ref="AZ5:BB5"/>
    <mergeCell ref="BC5:BD5"/>
    <mergeCell ref="AZ8:BB8"/>
    <mergeCell ref="BC8:BD8"/>
    <mergeCell ref="BE8:BG8"/>
    <mergeCell ref="BE7:BG7"/>
    <mergeCell ref="BN7:BO7"/>
    <mergeCell ref="AT6:AV6"/>
    <mergeCell ref="AK4:AM4"/>
    <mergeCell ref="AN4:AP4"/>
    <mergeCell ref="AH8:AI8"/>
    <mergeCell ref="AK7:AL7"/>
    <mergeCell ref="AN7:AO7"/>
    <mergeCell ref="AE8:AF8"/>
    <mergeCell ref="BK8:BL8"/>
    <mergeCell ref="V4:X4"/>
    <mergeCell ref="V6:W6"/>
    <mergeCell ref="V9:W9"/>
    <mergeCell ref="V8:W8"/>
    <mergeCell ref="Y5:Z5"/>
    <mergeCell ref="S5:T5"/>
    <mergeCell ref="S4:U4"/>
    <mergeCell ref="V5:W5"/>
    <mergeCell ref="J4:L4"/>
    <mergeCell ref="J5:K5"/>
    <mergeCell ref="M5:N5"/>
    <mergeCell ref="P5:Q5"/>
    <mergeCell ref="M4:O4"/>
    <mergeCell ref="M13:N13"/>
    <mergeCell ref="P15:Q15"/>
    <mergeCell ref="P14:Q14"/>
    <mergeCell ref="M14:N14"/>
    <mergeCell ref="P11:Q11"/>
    <mergeCell ref="P12:Q12"/>
    <mergeCell ref="M9:N9"/>
    <mergeCell ref="P10:Q10"/>
    <mergeCell ref="P9:Q9"/>
    <mergeCell ref="J11:K11"/>
    <mergeCell ref="J12:K12"/>
    <mergeCell ref="M11:N11"/>
    <mergeCell ref="M12:N12"/>
    <mergeCell ref="J9:K9"/>
    <mergeCell ref="M7:N7"/>
    <mergeCell ref="P7:Q7"/>
    <mergeCell ref="S16:T16"/>
    <mergeCell ref="P16:Q16"/>
    <mergeCell ref="S15:T15"/>
    <mergeCell ref="V15:W15"/>
    <mergeCell ref="Y15:Z15"/>
    <mergeCell ref="V17:W17"/>
    <mergeCell ref="V19:W19"/>
    <mergeCell ref="V18:W18"/>
    <mergeCell ref="P18:Q18"/>
    <mergeCell ref="S18:T18"/>
    <mergeCell ref="AB19:AC19"/>
    <mergeCell ref="Y21:Z21"/>
    <mergeCell ref="AE22:AF22"/>
    <mergeCell ref="P17:Q17"/>
    <mergeCell ref="S17:T17"/>
    <mergeCell ref="M19:N19"/>
    <mergeCell ref="AB17:AC17"/>
    <mergeCell ref="AB21:AC21"/>
    <mergeCell ref="AB20:AC20"/>
    <mergeCell ref="Y20:Z20"/>
    <mergeCell ref="M17:N17"/>
    <mergeCell ref="Y17:Z17"/>
    <mergeCell ref="V16:W16"/>
    <mergeCell ref="P20:Q20"/>
    <mergeCell ref="V20:W20"/>
    <mergeCell ref="S19:T19"/>
    <mergeCell ref="P19:Q19"/>
    <mergeCell ref="S20:T20"/>
    <mergeCell ref="S22:T22"/>
    <mergeCell ref="AE18:AF18"/>
    <mergeCell ref="AE21:AF21"/>
    <mergeCell ref="AE20:AF20"/>
    <mergeCell ref="P21:Q21"/>
    <mergeCell ref="P23:Q23"/>
    <mergeCell ref="P22:Q22"/>
    <mergeCell ref="Y35:Z35"/>
    <mergeCell ref="S37:T37"/>
    <mergeCell ref="P36:Q36"/>
    <mergeCell ref="V37:W37"/>
    <mergeCell ref="V34:W34"/>
    <mergeCell ref="P37:Q37"/>
    <mergeCell ref="Y34:Z34"/>
    <mergeCell ref="S35:T35"/>
    <mergeCell ref="V24:W24"/>
    <mergeCell ref="S21:T21"/>
    <mergeCell ref="M26:N26"/>
    <mergeCell ref="S28:T28"/>
    <mergeCell ref="V27:W27"/>
    <mergeCell ref="V28:W28"/>
    <mergeCell ref="Y26:Z26"/>
    <mergeCell ref="Y28:Z28"/>
    <mergeCell ref="Y36:Z36"/>
    <mergeCell ref="P27:Q27"/>
    <mergeCell ref="S23:T23"/>
    <mergeCell ref="S27:T27"/>
    <mergeCell ref="S24:T24"/>
    <mergeCell ref="V32:W32"/>
    <mergeCell ref="V31:W31"/>
    <mergeCell ref="P25:Q25"/>
    <mergeCell ref="P30:Q30"/>
    <mergeCell ref="P29:Q29"/>
    <mergeCell ref="P31:Q31"/>
    <mergeCell ref="Y32:Z32"/>
    <mergeCell ref="Y37:Z37"/>
    <mergeCell ref="P55:Q55"/>
    <mergeCell ref="P34:Q34"/>
    <mergeCell ref="V49:W49"/>
    <mergeCell ref="S48:T48"/>
    <mergeCell ref="P41:Q41"/>
    <mergeCell ref="S45:T45"/>
    <mergeCell ref="P48:Q48"/>
    <mergeCell ref="P38:Q38"/>
    <mergeCell ref="S39:T39"/>
    <mergeCell ref="S38:T38"/>
    <mergeCell ref="P47:Q47"/>
    <mergeCell ref="S53:T53"/>
    <mergeCell ref="S54:T54"/>
    <mergeCell ref="M54:N54"/>
    <mergeCell ref="M52:N52"/>
    <mergeCell ref="J41:K41"/>
    <mergeCell ref="V45:W45"/>
    <mergeCell ref="S43:T43"/>
    <mergeCell ref="V38:W38"/>
    <mergeCell ref="P57:Q57"/>
    <mergeCell ref="P58:Q58"/>
    <mergeCell ref="V54:W54"/>
    <mergeCell ref="S58:T58"/>
    <mergeCell ref="S57:T57"/>
    <mergeCell ref="S55:T55"/>
    <mergeCell ref="V58:W58"/>
    <mergeCell ref="P56:Q56"/>
    <mergeCell ref="V57:W57"/>
    <mergeCell ref="V51:W51"/>
    <mergeCell ref="S56:T56"/>
    <mergeCell ref="V55:W55"/>
    <mergeCell ref="V56:W56"/>
    <mergeCell ref="S47:T47"/>
    <mergeCell ref="S44:T44"/>
    <mergeCell ref="M58:N58"/>
    <mergeCell ref="C51:F51"/>
    <mergeCell ref="G51:H51"/>
    <mergeCell ref="J51:K51"/>
    <mergeCell ref="M51:N51"/>
    <mergeCell ref="J57:K57"/>
    <mergeCell ref="M57:N57"/>
    <mergeCell ref="B58:F58"/>
    <mergeCell ref="P51:Q51"/>
    <mergeCell ref="G58:H58"/>
    <mergeCell ref="J58:K58"/>
    <mergeCell ref="G57:H57"/>
    <mergeCell ref="B56:F56"/>
    <mergeCell ref="B57:F57"/>
    <mergeCell ref="S52:T52"/>
    <mergeCell ref="P54:Q54"/>
    <mergeCell ref="S51:T51"/>
    <mergeCell ref="B55:F55"/>
    <mergeCell ref="B54:F54"/>
    <mergeCell ref="C52:F52"/>
    <mergeCell ref="G56:H56"/>
    <mergeCell ref="C53:F53"/>
    <mergeCell ref="C48:F48"/>
    <mergeCell ref="G47:H47"/>
    <mergeCell ref="G55:H55"/>
    <mergeCell ref="M56:N56"/>
    <mergeCell ref="M53:N53"/>
    <mergeCell ref="G45:H45"/>
    <mergeCell ref="G42:H42"/>
    <mergeCell ref="G48:H48"/>
    <mergeCell ref="M47:N47"/>
    <mergeCell ref="M50:N50"/>
    <mergeCell ref="G54:H54"/>
    <mergeCell ref="J54:K54"/>
    <mergeCell ref="J52:K52"/>
    <mergeCell ref="G53:H53"/>
    <mergeCell ref="J53:K53"/>
    <mergeCell ref="G52:H52"/>
    <mergeCell ref="J56:K56"/>
    <mergeCell ref="J55:K55"/>
    <mergeCell ref="M55:N55"/>
    <mergeCell ref="J49:K49"/>
    <mergeCell ref="J50:K50"/>
    <mergeCell ref="M49:N49"/>
    <mergeCell ref="J43:K43"/>
    <mergeCell ref="M43:N43"/>
    <mergeCell ref="G49:H49"/>
    <mergeCell ref="J46:K46"/>
    <mergeCell ref="B34:B43"/>
    <mergeCell ref="G16:H16"/>
    <mergeCell ref="J16:K16"/>
    <mergeCell ref="J20:K20"/>
    <mergeCell ref="G17:H17"/>
    <mergeCell ref="G22:H22"/>
    <mergeCell ref="J22:K22"/>
    <mergeCell ref="M22:N22"/>
    <mergeCell ref="G23:H23"/>
    <mergeCell ref="J23:K23"/>
    <mergeCell ref="M23:N23"/>
    <mergeCell ref="J24:K24"/>
    <mergeCell ref="M24:N24"/>
    <mergeCell ref="M39:N39"/>
    <mergeCell ref="G26:H26"/>
    <mergeCell ref="J27:K27"/>
    <mergeCell ref="G27:H27"/>
    <mergeCell ref="G29:H29"/>
    <mergeCell ref="G31:H31"/>
    <mergeCell ref="G30:H30"/>
    <mergeCell ref="G25:H25"/>
    <mergeCell ref="J25:K25"/>
    <mergeCell ref="M25:N25"/>
    <mergeCell ref="J26:K26"/>
    <mergeCell ref="M27:N27"/>
    <mergeCell ref="J33:K33"/>
    <mergeCell ref="J35:K35"/>
    <mergeCell ref="M35:N35"/>
    <mergeCell ref="J28:K28"/>
    <mergeCell ref="M28:N28"/>
    <mergeCell ref="J29:K29"/>
    <mergeCell ref="J31:K31"/>
    <mergeCell ref="J30:K30"/>
    <mergeCell ref="S6:T6"/>
    <mergeCell ref="P6:Q6"/>
    <mergeCell ref="M8:N8"/>
    <mergeCell ref="S8:T8"/>
    <mergeCell ref="P8:Q8"/>
    <mergeCell ref="S32:T32"/>
    <mergeCell ref="B5:B8"/>
    <mergeCell ref="B28:B32"/>
    <mergeCell ref="B9:F9"/>
    <mergeCell ref="B14:F14"/>
    <mergeCell ref="B15:B22"/>
    <mergeCell ref="B23:F23"/>
    <mergeCell ref="G18:H18"/>
    <mergeCell ref="J18:K18"/>
    <mergeCell ref="M18:N18"/>
    <mergeCell ref="J21:K21"/>
    <mergeCell ref="M20:N20"/>
    <mergeCell ref="G21:H21"/>
    <mergeCell ref="J15:K15"/>
    <mergeCell ref="G14:H14"/>
    <mergeCell ref="J14:K14"/>
    <mergeCell ref="G5:H5"/>
    <mergeCell ref="M16:N16"/>
    <mergeCell ref="M15:N15"/>
    <mergeCell ref="G11:H11"/>
    <mergeCell ref="G12:H12"/>
    <mergeCell ref="G9:H9"/>
    <mergeCell ref="G15:H15"/>
    <mergeCell ref="G19:H19"/>
    <mergeCell ref="J19:K19"/>
    <mergeCell ref="G20:H20"/>
    <mergeCell ref="M21:N21"/>
    <mergeCell ref="G35:H35"/>
    <mergeCell ref="C50:F50"/>
    <mergeCell ref="G50:H50"/>
    <mergeCell ref="P50:Q50"/>
    <mergeCell ref="Y47:Z47"/>
    <mergeCell ref="Y46:Z46"/>
    <mergeCell ref="AB45:AC45"/>
    <mergeCell ref="AB46:AC46"/>
    <mergeCell ref="AB39:AC39"/>
    <mergeCell ref="Y43:Z43"/>
    <mergeCell ref="AB43:AC43"/>
    <mergeCell ref="Y44:Z44"/>
    <mergeCell ref="C6:F6"/>
    <mergeCell ref="C8:F8"/>
    <mergeCell ref="G8:H8"/>
    <mergeCell ref="G6:H6"/>
    <mergeCell ref="G10:H10"/>
    <mergeCell ref="G24:H24"/>
    <mergeCell ref="B33:F33"/>
    <mergeCell ref="P13:Q13"/>
    <mergeCell ref="S13:T13"/>
    <mergeCell ref="V13:W13"/>
    <mergeCell ref="V10:W10"/>
    <mergeCell ref="J10:K10"/>
    <mergeCell ref="C7:F7"/>
    <mergeCell ref="G7:H7"/>
    <mergeCell ref="J7:K7"/>
    <mergeCell ref="M10:N10"/>
    <mergeCell ref="S10:T10"/>
    <mergeCell ref="J6:K6"/>
    <mergeCell ref="J8:K8"/>
    <mergeCell ref="M6:N6"/>
    <mergeCell ref="M37:N37"/>
    <mergeCell ref="AE48:AF48"/>
    <mergeCell ref="AB44:AC44"/>
    <mergeCell ref="C49:F49"/>
    <mergeCell ref="C42:F42"/>
    <mergeCell ref="C43:F43"/>
    <mergeCell ref="C45:F45"/>
    <mergeCell ref="C46:F46"/>
    <mergeCell ref="B44:F44"/>
    <mergeCell ref="B45:B53"/>
    <mergeCell ref="C47:F47"/>
    <mergeCell ref="G46:H46"/>
    <mergeCell ref="G44:H44"/>
    <mergeCell ref="G43:H43"/>
    <mergeCell ref="G36:H36"/>
    <mergeCell ref="G38:H38"/>
    <mergeCell ref="G37:H37"/>
    <mergeCell ref="J37:K37"/>
    <mergeCell ref="M36:N36"/>
    <mergeCell ref="M40:N40"/>
    <mergeCell ref="M38:N38"/>
    <mergeCell ref="M45:N45"/>
    <mergeCell ref="P44:Q44"/>
    <mergeCell ref="P45:Q45"/>
    <mergeCell ref="P46:Q46"/>
    <mergeCell ref="V42:W42"/>
    <mergeCell ref="S41:T41"/>
    <mergeCell ref="P43:Q43"/>
    <mergeCell ref="S49:T49"/>
    <mergeCell ref="S46:T46"/>
    <mergeCell ref="BU14:BW14"/>
    <mergeCell ref="BU15:BW15"/>
    <mergeCell ref="BQ15:BS15"/>
    <mergeCell ref="BU13:BW13"/>
    <mergeCell ref="BQ13:BS13"/>
    <mergeCell ref="BQ14:BS14"/>
    <mergeCell ref="BU12:BW12"/>
    <mergeCell ref="BN13:BO13"/>
    <mergeCell ref="BN9:BO9"/>
    <mergeCell ref="AK13:AL13"/>
    <mergeCell ref="AH17:AI17"/>
    <mergeCell ref="AZ13:BB13"/>
    <mergeCell ref="BE17:BG17"/>
    <mergeCell ref="AZ9:BB9"/>
    <mergeCell ref="BC9:BD9"/>
    <mergeCell ref="BK15:BL15"/>
    <mergeCell ref="BH9:BI9"/>
    <mergeCell ref="AS17:AV17"/>
    <mergeCell ref="BQ16:BS16"/>
    <mergeCell ref="BC14:BD14"/>
    <mergeCell ref="AS13:AV13"/>
    <mergeCell ref="AZ10:BB10"/>
    <mergeCell ref="BC13:BD13"/>
    <mergeCell ref="AT10:AV10"/>
    <mergeCell ref="BN11:BO11"/>
    <mergeCell ref="BN15:BO15"/>
    <mergeCell ref="BE14:BG14"/>
    <mergeCell ref="BU17:BW17"/>
    <mergeCell ref="BE16:BG16"/>
    <mergeCell ref="AW13:AY13"/>
    <mergeCell ref="BN16:BO16"/>
    <mergeCell ref="BH16:BI16"/>
    <mergeCell ref="P39:Q39"/>
    <mergeCell ref="BQ10:BS10"/>
    <mergeCell ref="BQ6:BS6"/>
    <mergeCell ref="BQ8:BS8"/>
    <mergeCell ref="BQ9:BS9"/>
    <mergeCell ref="BQ7:BS7"/>
    <mergeCell ref="AW7:AY7"/>
    <mergeCell ref="AT7:AV7"/>
    <mergeCell ref="AW8:AY8"/>
    <mergeCell ref="J17:K17"/>
    <mergeCell ref="V40:W40"/>
    <mergeCell ref="V36:W36"/>
    <mergeCell ref="P32:Q32"/>
    <mergeCell ref="V39:W39"/>
    <mergeCell ref="S42:T42"/>
    <mergeCell ref="S30:T30"/>
    <mergeCell ref="S29:T29"/>
    <mergeCell ref="M34:N34"/>
    <mergeCell ref="J39:K39"/>
    <mergeCell ref="J36:K36"/>
    <mergeCell ref="J38:K38"/>
    <mergeCell ref="S36:T36"/>
    <mergeCell ref="V35:W35"/>
    <mergeCell ref="P35:Q35"/>
    <mergeCell ref="AN11:AO11"/>
    <mergeCell ref="AH18:AI18"/>
    <mergeCell ref="AB26:AC26"/>
    <mergeCell ref="AN20:AO20"/>
    <mergeCell ref="AN21:AO21"/>
    <mergeCell ref="AN22:AO22"/>
    <mergeCell ref="Y40:Z40"/>
    <mergeCell ref="Y41:Z41"/>
    <mergeCell ref="P52:Q52"/>
    <mergeCell ref="P53:Q53"/>
    <mergeCell ref="M46:N46"/>
    <mergeCell ref="G40:H40"/>
    <mergeCell ref="J40:K40"/>
    <mergeCell ref="P40:Q40"/>
    <mergeCell ref="J44:K44"/>
    <mergeCell ref="M44:N44"/>
    <mergeCell ref="J45:K45"/>
    <mergeCell ref="J42:K42"/>
    <mergeCell ref="M42:N42"/>
    <mergeCell ref="M41:N41"/>
    <mergeCell ref="P42:Q42"/>
    <mergeCell ref="S50:T50"/>
    <mergeCell ref="V50:W50"/>
    <mergeCell ref="V48:W48"/>
    <mergeCell ref="P49:Q49"/>
    <mergeCell ref="V46:W46"/>
    <mergeCell ref="V43:W43"/>
    <mergeCell ref="V44:W44"/>
    <mergeCell ref="V41:W41"/>
    <mergeCell ref="G41:H41"/>
    <mergeCell ref="S40:T40"/>
    <mergeCell ref="AN9:AO9"/>
    <mergeCell ref="AK9:AL9"/>
    <mergeCell ref="AR20:AR34"/>
    <mergeCell ref="AS28:AV28"/>
    <mergeCell ref="AN27:AO27"/>
    <mergeCell ref="AN25:AO25"/>
    <mergeCell ref="AN26:AO26"/>
    <mergeCell ref="AN28:AO28"/>
    <mergeCell ref="AT29:AV29"/>
    <mergeCell ref="AE15:AF15"/>
    <mergeCell ref="AE16:AF16"/>
    <mergeCell ref="AE23:AF23"/>
    <mergeCell ref="AH10:AI10"/>
    <mergeCell ref="AK19:AL19"/>
    <mergeCell ref="AH20:AI20"/>
    <mergeCell ref="AE13:AF13"/>
    <mergeCell ref="AH15:AI15"/>
    <mergeCell ref="AT25:AV25"/>
    <mergeCell ref="AT23:AV23"/>
    <mergeCell ref="AN14:AO14"/>
    <mergeCell ref="AS14:AS16"/>
    <mergeCell ref="AE32:AF32"/>
    <mergeCell ref="AE14:AF14"/>
    <mergeCell ref="AK10:AL10"/>
    <mergeCell ref="AE19:AF19"/>
    <mergeCell ref="AE29:AF29"/>
    <mergeCell ref="AN10:AO10"/>
    <mergeCell ref="B2:F4"/>
    <mergeCell ref="Y3:AD3"/>
    <mergeCell ref="Y4:AA4"/>
    <mergeCell ref="AB4:AD4"/>
    <mergeCell ref="G3:L3"/>
    <mergeCell ref="P3:X3"/>
    <mergeCell ref="P4:R4"/>
    <mergeCell ref="Y2:AP2"/>
    <mergeCell ref="AH3:AP3"/>
    <mergeCell ref="AH4:AJ4"/>
    <mergeCell ref="G4:I4"/>
    <mergeCell ref="M3:O3"/>
    <mergeCell ref="G2:X2"/>
    <mergeCell ref="V22:W22"/>
    <mergeCell ref="V23:W23"/>
    <mergeCell ref="AB23:AC23"/>
    <mergeCell ref="Y22:Z22"/>
    <mergeCell ref="Y23:Z23"/>
    <mergeCell ref="AB22:AC22"/>
    <mergeCell ref="Y6:Z6"/>
    <mergeCell ref="AK17:AL17"/>
    <mergeCell ref="AH16:AI16"/>
    <mergeCell ref="AK16:AL16"/>
    <mergeCell ref="AN12:AO12"/>
    <mergeCell ref="AH12:AI12"/>
    <mergeCell ref="Y13:Z13"/>
    <mergeCell ref="V14:W14"/>
    <mergeCell ref="S14:T14"/>
    <mergeCell ref="AK23:AL23"/>
    <mergeCell ref="AK21:AL21"/>
    <mergeCell ref="Y18:Z18"/>
    <mergeCell ref="V21:W21"/>
    <mergeCell ref="Y58:Z58"/>
    <mergeCell ref="AB58:AC58"/>
    <mergeCell ref="Y56:Z56"/>
    <mergeCell ref="AB56:AC56"/>
    <mergeCell ref="Y57:Z57"/>
    <mergeCell ref="AB57:AC57"/>
    <mergeCell ref="AE47:AF47"/>
    <mergeCell ref="Y55:Z55"/>
    <mergeCell ref="AE41:AF41"/>
    <mergeCell ref="AE42:AF42"/>
    <mergeCell ref="AE43:AF43"/>
    <mergeCell ref="AE49:AF49"/>
    <mergeCell ref="AB54:AC54"/>
    <mergeCell ref="AB55:AC55"/>
    <mergeCell ref="Y50:Z50"/>
    <mergeCell ref="Y53:Z53"/>
    <mergeCell ref="AE58:AF58"/>
    <mergeCell ref="AE56:AF56"/>
    <mergeCell ref="AE57:AF57"/>
    <mergeCell ref="AE50:AF50"/>
    <mergeCell ref="AE51:AF51"/>
    <mergeCell ref="AE52:AF52"/>
    <mergeCell ref="AE53:AF53"/>
    <mergeCell ref="AE54:AF54"/>
    <mergeCell ref="AE55:AF55"/>
    <mergeCell ref="AE45:AF45"/>
    <mergeCell ref="Y54:Z54"/>
    <mergeCell ref="AB52:AC52"/>
    <mergeCell ref="Y51:Z51"/>
    <mergeCell ref="AB51:AC51"/>
    <mergeCell ref="Y52:Z52"/>
    <mergeCell ref="AB53:AC53"/>
    <mergeCell ref="AE3:AG3"/>
    <mergeCell ref="AE4:AG4"/>
    <mergeCell ref="AB6:AC6"/>
    <mergeCell ref="AB5:AC5"/>
    <mergeCell ref="AK5:AL5"/>
    <mergeCell ref="AN5:AO5"/>
    <mergeCell ref="AH5:AI5"/>
    <mergeCell ref="AE6:AF6"/>
    <mergeCell ref="AB15:AC15"/>
    <mergeCell ref="Y19:Z19"/>
    <mergeCell ref="Y16:Z16"/>
    <mergeCell ref="Y8:Z8"/>
    <mergeCell ref="AB8:AC8"/>
    <mergeCell ref="AB18:AC18"/>
    <mergeCell ref="AB13:AC13"/>
    <mergeCell ref="Y14:Z14"/>
    <mergeCell ref="AB16:AC16"/>
    <mergeCell ref="AB14:AC14"/>
    <mergeCell ref="AH6:AI6"/>
    <mergeCell ref="AE9:AF9"/>
    <mergeCell ref="AH9:AI9"/>
    <mergeCell ref="AE17:AF17"/>
    <mergeCell ref="AH14:AI14"/>
    <mergeCell ref="AK14:AL14"/>
    <mergeCell ref="AK15:AL15"/>
    <mergeCell ref="AN16:AO16"/>
    <mergeCell ref="AN17:AO17"/>
    <mergeCell ref="AN18:AO18"/>
    <mergeCell ref="AN19:AO19"/>
    <mergeCell ref="AH19:AI19"/>
    <mergeCell ref="AK8:AL8"/>
    <mergeCell ref="AN8:AO8"/>
    <mergeCell ref="AK57:AL57"/>
    <mergeCell ref="AN57:AO57"/>
    <mergeCell ref="AH54:AI54"/>
    <mergeCell ref="AK54:AL54"/>
    <mergeCell ref="AN54:AO54"/>
    <mergeCell ref="AH55:AI55"/>
    <mergeCell ref="AK55:AL55"/>
    <mergeCell ref="AN55:AO55"/>
    <mergeCell ref="AH58:AI58"/>
    <mergeCell ref="AK58:AL58"/>
    <mergeCell ref="AN58:AO58"/>
    <mergeCell ref="AH56:AI56"/>
    <mergeCell ref="AK56:AL56"/>
    <mergeCell ref="AN56:AO56"/>
    <mergeCell ref="AE31:AF31"/>
    <mergeCell ref="AE36:AF36"/>
    <mergeCell ref="AE39:AF39"/>
    <mergeCell ref="AN37:AO37"/>
    <mergeCell ref="AN33:AO33"/>
    <mergeCell ref="AN38:AO38"/>
    <mergeCell ref="AE37:AF37"/>
    <mergeCell ref="AN31:AO31"/>
    <mergeCell ref="AH31:AI31"/>
    <mergeCell ref="AE34:AF34"/>
    <mergeCell ref="AE46:AF46"/>
    <mergeCell ref="AK42:AL42"/>
    <mergeCell ref="AE38:AF38"/>
    <mergeCell ref="AE44:AF44"/>
    <mergeCell ref="AH45:AI45"/>
    <mergeCell ref="AK45:AL45"/>
    <mergeCell ref="AK36:AL36"/>
    <mergeCell ref="AH52:AI52"/>
    <mergeCell ref="AW57:AY57"/>
    <mergeCell ref="BA57:BC57"/>
    <mergeCell ref="AW50:AY50"/>
    <mergeCell ref="BA50:BC50"/>
    <mergeCell ref="AW51:AY51"/>
    <mergeCell ref="BA51:BC51"/>
    <mergeCell ref="BE51:BH51"/>
    <mergeCell ref="BA56:BC56"/>
    <mergeCell ref="BA43:BC43"/>
    <mergeCell ref="BA36:BD36"/>
    <mergeCell ref="BA38:BC38"/>
    <mergeCell ref="BA41:BC41"/>
    <mergeCell ref="BA40:BC40"/>
    <mergeCell ref="C25:E25"/>
    <mergeCell ref="BA55:BC55"/>
    <mergeCell ref="BA52:BC52"/>
    <mergeCell ref="AB40:AC40"/>
    <mergeCell ref="AE26:AF26"/>
    <mergeCell ref="AK27:AL27"/>
    <mergeCell ref="S33:T33"/>
    <mergeCell ref="Y31:Z31"/>
    <mergeCell ref="Y29:Z29"/>
    <mergeCell ref="AH47:AI47"/>
    <mergeCell ref="AK47:AL47"/>
    <mergeCell ref="AN47:AO47"/>
    <mergeCell ref="AH53:AI53"/>
    <mergeCell ref="AK53:AL53"/>
    <mergeCell ref="AN53:AO53"/>
    <mergeCell ref="AE25:AF25"/>
    <mergeCell ref="AW26:AY26"/>
    <mergeCell ref="AH57:AI57"/>
    <mergeCell ref="Y49:Z49"/>
    <mergeCell ref="AK20:AL20"/>
    <mergeCell ref="AS21:AS23"/>
    <mergeCell ref="AT22:AV22"/>
    <mergeCell ref="AB49:AC49"/>
    <mergeCell ref="AB48:AC48"/>
    <mergeCell ref="AB36:AC36"/>
    <mergeCell ref="AB47:AC47"/>
    <mergeCell ref="AB50:AC50"/>
    <mergeCell ref="Y45:Z45"/>
    <mergeCell ref="Y42:Z42"/>
    <mergeCell ref="AB42:AC42"/>
    <mergeCell ref="AB37:AC37"/>
    <mergeCell ref="Y38:Z38"/>
    <mergeCell ref="AB38:AC38"/>
    <mergeCell ref="Y39:Z39"/>
    <mergeCell ref="AK28:AL28"/>
    <mergeCell ref="AT26:AV26"/>
    <mergeCell ref="AH28:AI28"/>
    <mergeCell ref="AH30:AI30"/>
    <mergeCell ref="AB41:AC41"/>
    <mergeCell ref="AR49:AV49"/>
    <mergeCell ref="C5:F5"/>
    <mergeCell ref="BC34:BD34"/>
    <mergeCell ref="AW30:AY30"/>
    <mergeCell ref="BC29:BD29"/>
    <mergeCell ref="AW32:AY32"/>
    <mergeCell ref="AZ32:BB32"/>
    <mergeCell ref="BC32:BD32"/>
    <mergeCell ref="AK33:AL33"/>
    <mergeCell ref="G33:H33"/>
    <mergeCell ref="AN29:AO29"/>
    <mergeCell ref="AN30:AO30"/>
    <mergeCell ref="AN13:AO13"/>
    <mergeCell ref="AN15:AO15"/>
    <mergeCell ref="AE30:AF30"/>
    <mergeCell ref="AK25:AL25"/>
    <mergeCell ref="AB25:AC25"/>
    <mergeCell ref="V25:W25"/>
    <mergeCell ref="AE28:AF28"/>
    <mergeCell ref="AE10:AF10"/>
    <mergeCell ref="AH13:AI13"/>
    <mergeCell ref="AK18:AL18"/>
    <mergeCell ref="AN24:AO24"/>
    <mergeCell ref="AN32:AO32"/>
    <mergeCell ref="AH21:AI21"/>
    <mergeCell ref="AH33:AI33"/>
    <mergeCell ref="AH25:AI25"/>
    <mergeCell ref="AK24:AL24"/>
    <mergeCell ref="AK22:AL22"/>
    <mergeCell ref="AK31:AL31"/>
    <mergeCell ref="AH24:AI24"/>
    <mergeCell ref="AH23:AI23"/>
    <mergeCell ref="Y27:Z27"/>
    <mergeCell ref="AH22:AI22"/>
    <mergeCell ref="AK26:AL26"/>
    <mergeCell ref="AK30:AL30"/>
    <mergeCell ref="AK29:AL29"/>
    <mergeCell ref="AE40:AF40"/>
    <mergeCell ref="AK40:AL40"/>
    <mergeCell ref="AS24:AV24"/>
    <mergeCell ref="AR39:AV39"/>
    <mergeCell ref="AN23:AO23"/>
    <mergeCell ref="AH26:AI26"/>
    <mergeCell ref="AW37:AY37"/>
    <mergeCell ref="AH29:AI29"/>
    <mergeCell ref="AZ26:BB26"/>
    <mergeCell ref="AR42:AV42"/>
    <mergeCell ref="AW22:AY22"/>
    <mergeCell ref="AW23:AY23"/>
    <mergeCell ref="AZ25:BB25"/>
    <mergeCell ref="AW24:AY24"/>
    <mergeCell ref="AW18:AY18"/>
    <mergeCell ref="BC15:BD15"/>
    <mergeCell ref="Y48:Z48"/>
    <mergeCell ref="AK48:AL48"/>
    <mergeCell ref="AN48:AO48"/>
    <mergeCell ref="AK38:AL38"/>
    <mergeCell ref="AH37:AI37"/>
    <mergeCell ref="AK44:AL44"/>
    <mergeCell ref="AK43:AL43"/>
    <mergeCell ref="AH49:AI49"/>
    <mergeCell ref="AK49:AL49"/>
    <mergeCell ref="AN49:AO49"/>
    <mergeCell ref="AH50:AI50"/>
    <mergeCell ref="AK50:AL50"/>
    <mergeCell ref="AN50:AO50"/>
    <mergeCell ref="AH51:AI51"/>
    <mergeCell ref="AK51:AL51"/>
    <mergeCell ref="AN51:AO51"/>
    <mergeCell ref="AN40:AO40"/>
    <mergeCell ref="AN41:AO41"/>
    <mergeCell ref="AN42:AO42"/>
    <mergeCell ref="AE33:AF33"/>
    <mergeCell ref="AN39:AO39"/>
    <mergeCell ref="AN43:AO43"/>
    <mergeCell ref="AN34:AO34"/>
    <mergeCell ref="AN35:AO35"/>
    <mergeCell ref="AN36:AO36"/>
    <mergeCell ref="AB30:AC30"/>
    <mergeCell ref="AB31:AC31"/>
    <mergeCell ref="AB34:AC34"/>
    <mergeCell ref="Y30:Z30"/>
    <mergeCell ref="BA48:BC48"/>
    <mergeCell ref="B24:B26"/>
    <mergeCell ref="C24:E24"/>
    <mergeCell ref="C26:E26"/>
    <mergeCell ref="B27:F27"/>
    <mergeCell ref="G32:H32"/>
    <mergeCell ref="AH32:AI32"/>
    <mergeCell ref="AK32:AL32"/>
    <mergeCell ref="Y33:Z33"/>
    <mergeCell ref="S34:T34"/>
    <mergeCell ref="P24:Q24"/>
    <mergeCell ref="Y24:Z24"/>
    <mergeCell ref="AB24:AC24"/>
    <mergeCell ref="G34:H34"/>
    <mergeCell ref="J32:K32"/>
    <mergeCell ref="AB27:AC27"/>
    <mergeCell ref="V33:W33"/>
    <mergeCell ref="S25:T25"/>
    <mergeCell ref="P26:Q26"/>
    <mergeCell ref="AE27:AF27"/>
    <mergeCell ref="AH27:AI27"/>
    <mergeCell ref="V30:W30"/>
    <mergeCell ref="M33:N33"/>
    <mergeCell ref="J34:K34"/>
    <mergeCell ref="M30:N30"/>
    <mergeCell ref="M31:N31"/>
    <mergeCell ref="M32:N32"/>
    <mergeCell ref="BE58:BH58"/>
    <mergeCell ref="AW43:AY43"/>
    <mergeCell ref="AW38:AY38"/>
    <mergeCell ref="AW39:AY39"/>
    <mergeCell ref="BE57:BH57"/>
    <mergeCell ref="AW42:AY42"/>
    <mergeCell ref="BA42:BC42"/>
    <mergeCell ref="AW52:AY52"/>
    <mergeCell ref="BE45:BH45"/>
    <mergeCell ref="BE56:BH56"/>
    <mergeCell ref="BE43:BH43"/>
    <mergeCell ref="AK37:AL37"/>
    <mergeCell ref="AE35:AF35"/>
    <mergeCell ref="AB35:AC35"/>
    <mergeCell ref="AB33:AC33"/>
    <mergeCell ref="AH34:AI34"/>
    <mergeCell ref="AK34:AL34"/>
    <mergeCell ref="AH35:AI35"/>
    <mergeCell ref="AK35:AL35"/>
    <mergeCell ref="AH36:AI36"/>
    <mergeCell ref="AK52:AL52"/>
    <mergeCell ref="AN52:AO52"/>
    <mergeCell ref="AN45:AO45"/>
    <mergeCell ref="AH46:AI46"/>
    <mergeCell ref="AK46:AL46"/>
    <mergeCell ref="AN46:AO46"/>
    <mergeCell ref="AN44:AO44"/>
    <mergeCell ref="AH41:AI41"/>
    <mergeCell ref="AH43:AI43"/>
    <mergeCell ref="AK41:AL41"/>
    <mergeCell ref="AH42:AI42"/>
    <mergeCell ref="AH48:AI48"/>
    <mergeCell ref="BA54:BC54"/>
    <mergeCell ref="BE54:BH54"/>
    <mergeCell ref="BE48:BH48"/>
    <mergeCell ref="AW55:AY55"/>
    <mergeCell ref="AW40:AY40"/>
    <mergeCell ref="S26:T26"/>
    <mergeCell ref="Y25:Z25"/>
    <mergeCell ref="V26:W26"/>
    <mergeCell ref="AB32:AC32"/>
    <mergeCell ref="V29:W29"/>
    <mergeCell ref="AB29:AC29"/>
    <mergeCell ref="G28:H28"/>
    <mergeCell ref="P33:Q33"/>
    <mergeCell ref="S31:T31"/>
    <mergeCell ref="P28:Q28"/>
    <mergeCell ref="M29:N29"/>
    <mergeCell ref="AE24:AF24"/>
    <mergeCell ref="BA37:BC37"/>
    <mergeCell ref="AH40:AI40"/>
    <mergeCell ref="AH39:AI39"/>
    <mergeCell ref="AK39:AL39"/>
    <mergeCell ref="AH38:AI38"/>
    <mergeCell ref="AH44:AI44"/>
    <mergeCell ref="BE50:BH50"/>
    <mergeCell ref="BE52:BH52"/>
    <mergeCell ref="G39:H39"/>
    <mergeCell ref="J48:K48"/>
    <mergeCell ref="J47:K47"/>
    <mergeCell ref="M48:N48"/>
    <mergeCell ref="V47:W47"/>
    <mergeCell ref="V52:W52"/>
    <mergeCell ref="V53:W53"/>
  </mergeCells>
  <phoneticPr fontId="4"/>
  <pageMargins left="0.9055118110236221" right="0.19685039370078741" top="0.55118110236220474" bottom="0.19685039370078741" header="0.23622047244094491" footer="0.39370078740157483"/>
  <pageSetup paperSize="8" scale="65" orientation="landscape" verticalDpi="300" r:id="rId1"/>
  <headerFooter alignWithMargins="0">
    <oddHeader>&amp;C&amp;"ＭＳ Ｐゴシック,太字"&amp;32平成30年度営農計画書　２</oddHeader>
  </headerFooter>
  <rowBreaks count="2" manualBreakCount="2">
    <brk id="74" max="16383" man="1"/>
    <brk id="140" max="8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CY90"/>
  <sheetViews>
    <sheetView showGridLines="0" showZeros="0" view="pageBreakPreview" zoomScale="80" zoomScaleNormal="70" zoomScaleSheetLayoutView="80" workbookViewId="0">
      <selection activeCell="D3" sqref="D3:F3"/>
    </sheetView>
  </sheetViews>
  <sheetFormatPr defaultColWidth="8.875" defaultRowHeight="13.5" x14ac:dyDescent="0.15"/>
  <cols>
    <col min="1" max="8" width="3.625" style="238" customWidth="1"/>
    <col min="9" max="9" width="4.25" style="238" customWidth="1"/>
    <col min="10" max="12" width="3.625" style="238" customWidth="1"/>
    <col min="13" max="13" width="4.125" style="238" customWidth="1"/>
    <col min="14" max="26" width="3.625" style="238" customWidth="1"/>
    <col min="27" max="27" width="4.375" style="238" customWidth="1"/>
    <col min="28" max="28" width="3.625" style="238" customWidth="1"/>
    <col min="29" max="29" width="4.125" style="238" customWidth="1"/>
    <col min="30" max="32" width="3.625" style="238" customWidth="1"/>
    <col min="33" max="33" width="4.25" style="238" customWidth="1"/>
    <col min="34" max="34" width="4.125" style="238" customWidth="1"/>
    <col min="35" max="36" width="3.625" style="238" customWidth="1"/>
    <col min="37" max="37" width="2.25" style="238" customWidth="1"/>
    <col min="38" max="38" width="4.125" style="238" customWidth="1"/>
    <col min="39" max="40" width="1.25" style="238" customWidth="1"/>
    <col min="41" max="48" width="3.625" style="238" customWidth="1"/>
    <col min="49" max="49" width="4.125" style="238" customWidth="1"/>
    <col min="50" max="52" width="3.625" style="238" customWidth="1"/>
    <col min="53" max="53" width="4.25" style="238" customWidth="1"/>
    <col min="54" max="68" width="3.625" style="238" customWidth="1"/>
    <col min="69" max="69" width="4.125" style="238" customWidth="1"/>
    <col min="70" max="72" width="3.625" style="238" customWidth="1"/>
    <col min="73" max="74" width="4.125" style="238" customWidth="1"/>
    <col min="75" max="78" width="3.625" style="238" customWidth="1"/>
    <col min="79" max="93" width="3.5" style="238" customWidth="1"/>
    <col min="94" max="94" width="3.75" style="238" customWidth="1"/>
    <col min="95" max="97" width="3.5" style="238" customWidth="1"/>
    <col min="98" max="16384" width="8.875" style="238"/>
  </cols>
  <sheetData>
    <row r="1" spans="1:103" ht="16.5" customHeight="1" thickBot="1" x14ac:dyDescent="0.2">
      <c r="A1" s="216">
        <v>10</v>
      </c>
      <c r="B1" s="216" t="s">
        <v>186</v>
      </c>
      <c r="C1" s="216"/>
      <c r="D1" s="216"/>
      <c r="E1" s="217"/>
      <c r="F1" s="217"/>
      <c r="G1" s="217"/>
      <c r="H1" s="234" t="s">
        <v>585</v>
      </c>
      <c r="I1" s="218"/>
      <c r="J1" s="235" t="s">
        <v>374</v>
      </c>
      <c r="K1" s="236"/>
      <c r="L1" s="236"/>
      <c r="M1" s="1142"/>
      <c r="N1" s="1143"/>
      <c r="O1" s="237" t="s">
        <v>187</v>
      </c>
      <c r="P1" s="218"/>
      <c r="Q1" s="218"/>
      <c r="R1" s="218"/>
      <c r="S1" s="218"/>
      <c r="T1" s="218"/>
      <c r="U1" s="218"/>
      <c r="V1" s="218"/>
      <c r="W1" s="218"/>
      <c r="X1" s="218"/>
      <c r="Y1" s="218"/>
      <c r="Z1" s="218"/>
      <c r="AA1" s="218"/>
      <c r="AB1" s="218"/>
      <c r="AC1" s="218"/>
      <c r="AD1" s="218"/>
      <c r="AE1" s="218"/>
      <c r="AF1" s="218"/>
      <c r="AG1" s="218"/>
      <c r="AH1" s="218"/>
      <c r="AI1" s="218"/>
      <c r="AJ1" s="218"/>
      <c r="AK1" s="218"/>
      <c r="AO1" s="216">
        <v>21</v>
      </c>
      <c r="AP1" s="216" t="s">
        <v>188</v>
      </c>
      <c r="AQ1" s="216"/>
      <c r="AR1" s="216"/>
      <c r="AS1" s="234" t="s">
        <v>533</v>
      </c>
      <c r="AT1" s="239"/>
      <c r="AU1" s="239"/>
      <c r="AV1" s="239">
        <v>24</v>
      </c>
      <c r="AW1" s="239" t="s">
        <v>587</v>
      </c>
      <c r="AX1" s="216"/>
      <c r="AY1" s="216"/>
      <c r="AZ1" s="216"/>
      <c r="BA1" s="217"/>
      <c r="BB1" s="218"/>
      <c r="BC1" s="218"/>
      <c r="BD1" s="218"/>
      <c r="BE1" s="218"/>
      <c r="BF1" s="218"/>
      <c r="BG1" s="218"/>
      <c r="BH1" s="218"/>
      <c r="BI1" s="218"/>
      <c r="BJ1" s="218"/>
      <c r="BK1" s="218"/>
      <c r="BL1" s="218"/>
      <c r="BM1" s="218"/>
      <c r="BN1" s="218"/>
      <c r="BO1" s="218"/>
      <c r="BP1" s="218"/>
      <c r="BQ1" s="218"/>
      <c r="BR1" s="218"/>
      <c r="BS1" s="218"/>
      <c r="BU1" s="218"/>
      <c r="CW1" s="218"/>
      <c r="CX1" s="218"/>
      <c r="CY1" s="218"/>
    </row>
    <row r="2" spans="1:103" ht="16.5" customHeight="1" x14ac:dyDescent="0.15">
      <c r="A2" s="912" t="s">
        <v>189</v>
      </c>
      <c r="B2" s="913"/>
      <c r="C2" s="1144"/>
      <c r="D2" s="1145" t="s">
        <v>375</v>
      </c>
      <c r="E2" s="913"/>
      <c r="F2" s="1144"/>
      <c r="G2" s="1145" t="s">
        <v>449</v>
      </c>
      <c r="H2" s="913"/>
      <c r="I2" s="1144"/>
      <c r="J2" s="1146" t="s">
        <v>450</v>
      </c>
      <c r="K2" s="1147"/>
      <c r="L2" s="1148"/>
      <c r="M2" s="1146" t="s">
        <v>451</v>
      </c>
      <c r="N2" s="1147"/>
      <c r="O2" s="1148"/>
      <c r="P2" s="1145" t="s">
        <v>452</v>
      </c>
      <c r="Q2" s="913"/>
      <c r="R2" s="1144"/>
      <c r="S2" s="1145" t="s">
        <v>453</v>
      </c>
      <c r="T2" s="913"/>
      <c r="U2" s="1144"/>
      <c r="V2" s="1145" t="s">
        <v>454</v>
      </c>
      <c r="W2" s="913"/>
      <c r="X2" s="1144"/>
      <c r="Y2" s="1145" t="s">
        <v>455</v>
      </c>
      <c r="Z2" s="913"/>
      <c r="AA2" s="1144"/>
      <c r="AB2" s="1145" t="s">
        <v>456</v>
      </c>
      <c r="AC2" s="913"/>
      <c r="AD2" s="1144"/>
      <c r="AE2" s="1145" t="s">
        <v>457</v>
      </c>
      <c r="AF2" s="913"/>
      <c r="AG2" s="913"/>
      <c r="AH2" s="912" t="s">
        <v>190</v>
      </c>
      <c r="AI2" s="913"/>
      <c r="AJ2" s="913"/>
      <c r="AK2" s="913"/>
      <c r="AL2" s="914"/>
      <c r="AM2" s="240"/>
      <c r="AO2" s="934" t="s">
        <v>191</v>
      </c>
      <c r="AP2" s="934"/>
      <c r="AQ2" s="934"/>
      <c r="AR2" s="934"/>
      <c r="AS2" s="934"/>
      <c r="AT2" s="1000" t="s">
        <v>192</v>
      </c>
      <c r="AU2" s="1001"/>
      <c r="AV2" s="1001"/>
      <c r="AW2" s="1002"/>
      <c r="AX2" s="1005" t="s">
        <v>594</v>
      </c>
      <c r="AY2" s="1006"/>
      <c r="AZ2" s="1006"/>
      <c r="BA2" s="1006"/>
      <c r="BB2" s="1006"/>
      <c r="BC2" s="1006"/>
      <c r="BD2" s="1006"/>
      <c r="BE2" s="1006"/>
      <c r="BF2" s="1006"/>
      <c r="BG2" s="1006"/>
      <c r="BH2" s="1006"/>
      <c r="BI2" s="1006"/>
      <c r="BJ2" s="1007"/>
      <c r="BK2" s="716" t="s">
        <v>609</v>
      </c>
      <c r="BL2" s="716"/>
      <c r="BM2" s="716"/>
      <c r="BN2" s="716"/>
      <c r="BO2" s="716"/>
      <c r="BP2" s="716"/>
      <c r="BQ2" s="716"/>
      <c r="BR2" s="716"/>
      <c r="BS2" s="716"/>
      <c r="BT2" s="716"/>
      <c r="BU2" s="716"/>
      <c r="BV2" s="716"/>
      <c r="BW2" s="986"/>
    </row>
    <row r="3" spans="1:103" ht="18.95" customHeight="1" x14ac:dyDescent="0.15">
      <c r="A3" s="915" t="s">
        <v>196</v>
      </c>
      <c r="B3" s="664"/>
      <c r="C3" s="665"/>
      <c r="D3" s="1149"/>
      <c r="E3" s="1064"/>
      <c r="F3" s="1150"/>
      <c r="G3" s="1149"/>
      <c r="H3" s="1064"/>
      <c r="I3" s="1150"/>
      <c r="J3" s="1149"/>
      <c r="K3" s="1064"/>
      <c r="L3" s="1150"/>
      <c r="M3" s="1149"/>
      <c r="N3" s="1064"/>
      <c r="O3" s="1150"/>
      <c r="P3" s="1149"/>
      <c r="Q3" s="1064"/>
      <c r="R3" s="1150"/>
      <c r="S3" s="1149"/>
      <c r="T3" s="1064"/>
      <c r="U3" s="1150"/>
      <c r="V3" s="1149"/>
      <c r="W3" s="1064"/>
      <c r="X3" s="1150"/>
      <c r="Y3" s="1149"/>
      <c r="Z3" s="1064"/>
      <c r="AA3" s="1150"/>
      <c r="AB3" s="1149"/>
      <c r="AC3" s="1064"/>
      <c r="AD3" s="1150"/>
      <c r="AE3" s="1149"/>
      <c r="AF3" s="1064"/>
      <c r="AG3" s="1064"/>
      <c r="AH3" s="915"/>
      <c r="AI3" s="664"/>
      <c r="AJ3" s="664"/>
      <c r="AK3" s="664"/>
      <c r="AL3" s="713"/>
      <c r="AM3" s="240"/>
      <c r="AO3" s="934"/>
      <c r="AP3" s="934"/>
      <c r="AQ3" s="934"/>
      <c r="AR3" s="934"/>
      <c r="AS3" s="934"/>
      <c r="AT3" s="995"/>
      <c r="AU3" s="996"/>
      <c r="AV3" s="996"/>
      <c r="AW3" s="1003"/>
      <c r="AX3" s="1004" t="s">
        <v>193</v>
      </c>
      <c r="AY3" s="996"/>
      <c r="AZ3" s="996"/>
      <c r="BA3" s="1008" t="s">
        <v>194</v>
      </c>
      <c r="BB3" s="1009"/>
      <c r="BC3" s="1009"/>
      <c r="BD3" s="1010"/>
      <c r="BE3" s="1004" t="s">
        <v>195</v>
      </c>
      <c r="BF3" s="996"/>
      <c r="BG3" s="1003"/>
      <c r="BH3" s="1001" t="s">
        <v>586</v>
      </c>
      <c r="BI3" s="1001"/>
      <c r="BJ3" s="1002"/>
      <c r="BK3" s="716" t="s">
        <v>193</v>
      </c>
      <c r="BL3" s="716"/>
      <c r="BM3" s="716"/>
      <c r="BN3" s="998" t="s">
        <v>194</v>
      </c>
      <c r="BO3" s="998"/>
      <c r="BP3" s="998"/>
      <c r="BQ3" s="998"/>
      <c r="BR3" s="995" t="s">
        <v>195</v>
      </c>
      <c r="BS3" s="996"/>
      <c r="BT3" s="997"/>
      <c r="BU3" s="715" t="s">
        <v>586</v>
      </c>
      <c r="BV3" s="716"/>
      <c r="BW3" s="986"/>
    </row>
    <row r="4" spans="1:103" ht="18.95" customHeight="1" thickBot="1" x14ac:dyDescent="0.2">
      <c r="A4" s="915" t="s">
        <v>197</v>
      </c>
      <c r="B4" s="664"/>
      <c r="C4" s="665"/>
      <c r="D4" s="1151"/>
      <c r="E4" s="1152"/>
      <c r="F4" s="243" t="s">
        <v>198</v>
      </c>
      <c r="G4" s="1151"/>
      <c r="H4" s="1152"/>
      <c r="I4" s="243" t="s">
        <v>198</v>
      </c>
      <c r="J4" s="1151"/>
      <c r="K4" s="1152"/>
      <c r="L4" s="243" t="s">
        <v>198</v>
      </c>
      <c r="M4" s="1151"/>
      <c r="N4" s="1152"/>
      <c r="O4" s="243" t="s">
        <v>198</v>
      </c>
      <c r="P4" s="1151"/>
      <c r="Q4" s="1152"/>
      <c r="R4" s="243" t="s">
        <v>198</v>
      </c>
      <c r="S4" s="1151"/>
      <c r="T4" s="1152"/>
      <c r="U4" s="243" t="s">
        <v>198</v>
      </c>
      <c r="V4" s="1151"/>
      <c r="W4" s="1152"/>
      <c r="X4" s="243" t="s">
        <v>198</v>
      </c>
      <c r="Y4" s="1151"/>
      <c r="Z4" s="1152"/>
      <c r="AA4" s="243" t="s">
        <v>198</v>
      </c>
      <c r="AB4" s="1151"/>
      <c r="AC4" s="1152"/>
      <c r="AD4" s="243" t="s">
        <v>198</v>
      </c>
      <c r="AE4" s="1151"/>
      <c r="AF4" s="1152"/>
      <c r="AG4" s="243" t="s">
        <v>198</v>
      </c>
      <c r="AH4" s="244"/>
      <c r="AI4" s="1153">
        <f>SUM(D4,G4,J4,M4,P4,S4,V4,Y4,AB4,AE4)</f>
        <v>0</v>
      </c>
      <c r="AJ4" s="1153"/>
      <c r="AK4" s="1153"/>
      <c r="AL4" s="245" t="s">
        <v>198</v>
      </c>
      <c r="AM4" s="244"/>
      <c r="AO4" s="934" t="s">
        <v>607</v>
      </c>
      <c r="AP4" s="934"/>
      <c r="AQ4" s="934"/>
      <c r="AR4" s="934"/>
      <c r="AS4" s="934"/>
      <c r="AT4" s="983"/>
      <c r="AU4" s="983"/>
      <c r="AV4" s="983"/>
      <c r="AW4" s="529"/>
      <c r="AX4" s="644"/>
      <c r="AY4" s="530"/>
      <c r="AZ4" s="530"/>
      <c r="BA4" s="1011"/>
      <c r="BB4" s="992"/>
      <c r="BC4" s="992"/>
      <c r="BD4" s="1012"/>
      <c r="BE4" s="999"/>
      <c r="BF4" s="601"/>
      <c r="BG4" s="975"/>
      <c r="BH4" s="601"/>
      <c r="BI4" s="601"/>
      <c r="BJ4" s="975"/>
      <c r="BK4" s="530"/>
      <c r="BL4" s="530"/>
      <c r="BM4" s="974"/>
      <c r="BN4" s="992"/>
      <c r="BO4" s="992"/>
      <c r="BP4" s="992"/>
      <c r="BQ4" s="992"/>
      <c r="BR4" s="600"/>
      <c r="BS4" s="601"/>
      <c r="BT4" s="602"/>
      <c r="BU4" s="600"/>
      <c r="BV4" s="601"/>
      <c r="BW4" s="602"/>
    </row>
    <row r="5" spans="1:103" ht="18.95" customHeight="1" thickBot="1" x14ac:dyDescent="0.2">
      <c r="A5" s="1136" t="s">
        <v>199</v>
      </c>
      <c r="B5" s="1137"/>
      <c r="C5" s="1138"/>
      <c r="D5" s="1139">
        <f>$M$1*D4/1000</f>
        <v>0</v>
      </c>
      <c r="E5" s="1140"/>
      <c r="F5" s="1141"/>
      <c r="G5" s="1139">
        <f>$M$1*G4/1000</f>
        <v>0</v>
      </c>
      <c r="H5" s="1140"/>
      <c r="I5" s="1141"/>
      <c r="J5" s="1139">
        <f>$M$1*J4/1000</f>
        <v>0</v>
      </c>
      <c r="K5" s="1140"/>
      <c r="L5" s="1141"/>
      <c r="M5" s="1139">
        <f>$M$1*M4/1000</f>
        <v>0</v>
      </c>
      <c r="N5" s="1140"/>
      <c r="O5" s="1141"/>
      <c r="P5" s="1139">
        <f>$M$1*P4/1000</f>
        <v>0</v>
      </c>
      <c r="Q5" s="1140"/>
      <c r="R5" s="1141"/>
      <c r="S5" s="1139">
        <f>$M$1*S4/1000</f>
        <v>0</v>
      </c>
      <c r="T5" s="1140"/>
      <c r="U5" s="1141"/>
      <c r="V5" s="1139">
        <f>$M$1*V4/1000</f>
        <v>0</v>
      </c>
      <c r="W5" s="1140"/>
      <c r="X5" s="1141"/>
      <c r="Y5" s="1139">
        <f>$M$1*Y4/1000</f>
        <v>0</v>
      </c>
      <c r="Z5" s="1140"/>
      <c r="AA5" s="1141"/>
      <c r="AB5" s="1139">
        <f>$M$1*AB4/1000</f>
        <v>0</v>
      </c>
      <c r="AC5" s="1140"/>
      <c r="AD5" s="1141"/>
      <c r="AE5" s="1139">
        <f>$M$1*AE4/1000</f>
        <v>0</v>
      </c>
      <c r="AF5" s="1140"/>
      <c r="AG5" s="1141"/>
      <c r="AH5" s="366" t="s">
        <v>403</v>
      </c>
      <c r="AI5" s="1154">
        <f>SUM(D5,G5,J5,M5,P5,S5,V5,Y5,AB5,AE5)</f>
        <v>0</v>
      </c>
      <c r="AJ5" s="1153"/>
      <c r="AK5" s="1153"/>
      <c r="AL5" s="363" t="s">
        <v>135</v>
      </c>
      <c r="AM5" s="246"/>
      <c r="AO5" s="1039" t="s">
        <v>608</v>
      </c>
      <c r="AP5" s="1039"/>
      <c r="AQ5" s="1039"/>
      <c r="AR5" s="1039"/>
      <c r="AS5" s="1039"/>
      <c r="AT5" s="983"/>
      <c r="AU5" s="983"/>
      <c r="AV5" s="983"/>
      <c r="AW5" s="529"/>
      <c r="AX5" s="644"/>
      <c r="AY5" s="530"/>
      <c r="AZ5" s="530"/>
      <c r="BA5" s="1011"/>
      <c r="BB5" s="992"/>
      <c r="BC5" s="992"/>
      <c r="BD5" s="1012"/>
      <c r="BE5" s="999"/>
      <c r="BF5" s="601"/>
      <c r="BG5" s="975"/>
      <c r="BH5" s="601"/>
      <c r="BI5" s="601"/>
      <c r="BJ5" s="975"/>
      <c r="BK5" s="530"/>
      <c r="BL5" s="530"/>
      <c r="BM5" s="974"/>
      <c r="BN5" s="992"/>
      <c r="BO5" s="992"/>
      <c r="BP5" s="992"/>
      <c r="BQ5" s="992"/>
      <c r="BR5" s="600"/>
      <c r="BS5" s="601"/>
      <c r="BT5" s="602"/>
      <c r="BU5" s="600"/>
      <c r="BV5" s="601"/>
      <c r="BW5" s="602"/>
    </row>
    <row r="6" spans="1:103" ht="18.95" customHeight="1" thickBot="1" x14ac:dyDescent="0.2">
      <c r="A6" s="216">
        <v>10</v>
      </c>
      <c r="B6" s="216" t="s">
        <v>376</v>
      </c>
      <c r="C6" s="216"/>
      <c r="D6" s="216"/>
      <c r="E6" s="216"/>
      <c r="F6" s="216"/>
      <c r="G6" s="234" t="s">
        <v>458</v>
      </c>
      <c r="H6" s="247"/>
      <c r="I6" s="218"/>
      <c r="J6" s="218"/>
      <c r="K6" s="218"/>
      <c r="L6" s="218"/>
      <c r="M6" s="218"/>
      <c r="N6" s="218"/>
      <c r="O6" s="218"/>
      <c r="P6" s="218"/>
      <c r="Q6" s="218"/>
      <c r="R6" s="218"/>
      <c r="S6" s="218"/>
      <c r="T6" s="217"/>
      <c r="U6" s="216">
        <v>15</v>
      </c>
      <c r="V6" s="216" t="s">
        <v>200</v>
      </c>
      <c r="W6" s="216"/>
      <c r="X6" s="216"/>
      <c r="Y6" s="216"/>
      <c r="Z6" s="234" t="s">
        <v>502</v>
      </c>
      <c r="AA6" s="217"/>
      <c r="AB6" s="218"/>
      <c r="AC6" s="218"/>
      <c r="AD6" s="218"/>
      <c r="AE6" s="218"/>
      <c r="AF6" s="218"/>
      <c r="AG6" s="218"/>
      <c r="AH6" s="218"/>
      <c r="AI6" s="218"/>
      <c r="AJ6" s="218"/>
      <c r="AK6" s="218"/>
      <c r="AL6" s="218"/>
      <c r="AM6" s="218"/>
      <c r="AN6" s="218"/>
      <c r="AO6" s="1039" t="s">
        <v>608</v>
      </c>
      <c r="AP6" s="1039"/>
      <c r="AQ6" s="1039"/>
      <c r="AR6" s="1039"/>
      <c r="AS6" s="1039"/>
      <c r="AT6" s="983"/>
      <c r="AU6" s="983"/>
      <c r="AV6" s="983"/>
      <c r="AW6" s="529"/>
      <c r="AX6" s="644"/>
      <c r="AY6" s="530"/>
      <c r="AZ6" s="530"/>
      <c r="BA6" s="1011"/>
      <c r="BB6" s="992"/>
      <c r="BC6" s="992"/>
      <c r="BD6" s="1012"/>
      <c r="BE6" s="999"/>
      <c r="BF6" s="601"/>
      <c r="BG6" s="975"/>
      <c r="BH6" s="601"/>
      <c r="BI6" s="601"/>
      <c r="BJ6" s="975"/>
      <c r="BK6" s="530"/>
      <c r="BL6" s="530"/>
      <c r="BM6" s="974"/>
      <c r="BN6" s="992"/>
      <c r="BO6" s="992"/>
      <c r="BP6" s="992"/>
      <c r="BQ6" s="992"/>
      <c r="BR6" s="600"/>
      <c r="BS6" s="601"/>
      <c r="BT6" s="602"/>
      <c r="BU6" s="600"/>
      <c r="BV6" s="601"/>
      <c r="BW6" s="602"/>
    </row>
    <row r="7" spans="1:103" ht="18.95" customHeight="1" x14ac:dyDescent="0.15">
      <c r="A7" s="712" t="s">
        <v>201</v>
      </c>
      <c r="B7" s="664"/>
      <c r="C7" s="664"/>
      <c r="D7" s="664"/>
      <c r="E7" s="664"/>
      <c r="F7" s="912" t="s">
        <v>605</v>
      </c>
      <c r="G7" s="913"/>
      <c r="H7" s="913"/>
      <c r="I7" s="914"/>
      <c r="J7" s="664" t="s">
        <v>606</v>
      </c>
      <c r="K7" s="664"/>
      <c r="L7" s="664"/>
      <c r="M7" s="665"/>
      <c r="N7" s="712" t="s">
        <v>459</v>
      </c>
      <c r="O7" s="664"/>
      <c r="P7" s="664"/>
      <c r="Q7" s="664"/>
      <c r="R7" s="665"/>
      <c r="S7" s="218"/>
      <c r="T7" s="218"/>
      <c r="U7" s="938" t="s">
        <v>202</v>
      </c>
      <c r="V7" s="737"/>
      <c r="W7" s="737"/>
      <c r="X7" s="737"/>
      <c r="Y7" s="712" t="s">
        <v>203</v>
      </c>
      <c r="Z7" s="665"/>
      <c r="AA7" s="712" t="s">
        <v>204</v>
      </c>
      <c r="AB7" s="664"/>
      <c r="AC7" s="664"/>
      <c r="AD7" s="1095" t="s">
        <v>605</v>
      </c>
      <c r="AE7" s="1096"/>
      <c r="AF7" s="1096"/>
      <c r="AG7" s="1097"/>
      <c r="AH7" s="716" t="s">
        <v>606</v>
      </c>
      <c r="AI7" s="1101"/>
      <c r="AJ7" s="1102"/>
      <c r="AK7" s="1155" t="s">
        <v>658</v>
      </c>
      <c r="AL7" s="617"/>
      <c r="AM7" s="218"/>
      <c r="AN7" s="218"/>
      <c r="AO7" s="1039" t="s">
        <v>608</v>
      </c>
      <c r="AP7" s="1039"/>
      <c r="AQ7" s="1039"/>
      <c r="AR7" s="1039"/>
      <c r="AS7" s="1039"/>
      <c r="AT7" s="983"/>
      <c r="AU7" s="983"/>
      <c r="AV7" s="983"/>
      <c r="AW7" s="529"/>
      <c r="AX7" s="644"/>
      <c r="AY7" s="530"/>
      <c r="AZ7" s="530"/>
      <c r="BA7" s="1011"/>
      <c r="BB7" s="992"/>
      <c r="BC7" s="992"/>
      <c r="BD7" s="1012"/>
      <c r="BE7" s="999"/>
      <c r="BF7" s="601"/>
      <c r="BG7" s="975"/>
      <c r="BH7" s="601"/>
      <c r="BI7" s="601"/>
      <c r="BJ7" s="975"/>
      <c r="BK7" s="530"/>
      <c r="BL7" s="530"/>
      <c r="BM7" s="974"/>
      <c r="BN7" s="992"/>
      <c r="BO7" s="992"/>
      <c r="BP7" s="992"/>
      <c r="BQ7" s="992"/>
      <c r="BR7" s="600"/>
      <c r="BS7" s="601"/>
      <c r="BT7" s="602"/>
      <c r="BU7" s="600"/>
      <c r="BV7" s="601"/>
      <c r="BW7" s="602"/>
    </row>
    <row r="8" spans="1:103" ht="18.95" customHeight="1" x14ac:dyDescent="0.15">
      <c r="A8" s="16" t="s">
        <v>460</v>
      </c>
      <c r="B8" s="824" t="s">
        <v>377</v>
      </c>
      <c r="C8" s="824"/>
      <c r="D8" s="824"/>
      <c r="E8" s="824"/>
      <c r="F8" s="981"/>
      <c r="G8" s="535"/>
      <c r="H8" s="535"/>
      <c r="I8" s="220"/>
      <c r="J8" s="981"/>
      <c r="K8" s="535"/>
      <c r="L8" s="535"/>
      <c r="M8" s="197"/>
      <c r="N8" s="968"/>
      <c r="O8" s="969"/>
      <c r="P8" s="969"/>
      <c r="Q8" s="969"/>
      <c r="R8" s="970"/>
      <c r="S8" s="218"/>
      <c r="T8" s="218"/>
      <c r="U8" s="16" t="s">
        <v>445</v>
      </c>
      <c r="V8" s="824" t="s">
        <v>205</v>
      </c>
      <c r="W8" s="824"/>
      <c r="X8" s="824"/>
      <c r="Y8" s="1134"/>
      <c r="Z8" s="1135"/>
      <c r="AA8" s="416"/>
      <c r="AB8" s="1133" t="s">
        <v>378</v>
      </c>
      <c r="AC8" s="1133"/>
      <c r="AD8" s="1098">
        <f>Y8*AA8</f>
        <v>0</v>
      </c>
      <c r="AE8" s="1099"/>
      <c r="AF8" s="1099"/>
      <c r="AG8" s="1100"/>
      <c r="AH8" s="1103"/>
      <c r="AI8" s="985"/>
      <c r="AJ8" s="985"/>
      <c r="AK8" s="1084"/>
      <c r="AL8" s="1085"/>
      <c r="AM8" s="249"/>
      <c r="AN8" s="218"/>
      <c r="AO8" s="1039" t="s">
        <v>608</v>
      </c>
      <c r="AP8" s="1039"/>
      <c r="AQ8" s="1039"/>
      <c r="AR8" s="1039"/>
      <c r="AS8" s="1039"/>
      <c r="AT8" s="983"/>
      <c r="AU8" s="983"/>
      <c r="AV8" s="983"/>
      <c r="AW8" s="529"/>
      <c r="AX8" s="644"/>
      <c r="AY8" s="530"/>
      <c r="AZ8" s="530"/>
      <c r="BA8" s="1011"/>
      <c r="BB8" s="992"/>
      <c r="BC8" s="992"/>
      <c r="BD8" s="1012"/>
      <c r="BE8" s="999"/>
      <c r="BF8" s="601"/>
      <c r="BG8" s="975"/>
      <c r="BH8" s="601"/>
      <c r="BI8" s="601"/>
      <c r="BJ8" s="975"/>
      <c r="BK8" s="530"/>
      <c r="BL8" s="530"/>
      <c r="BM8" s="974"/>
      <c r="BN8" s="992"/>
      <c r="BO8" s="992"/>
      <c r="BP8" s="992"/>
      <c r="BQ8" s="992"/>
      <c r="BR8" s="600"/>
      <c r="BS8" s="601"/>
      <c r="BT8" s="602"/>
      <c r="BU8" s="600"/>
      <c r="BV8" s="601"/>
      <c r="BW8" s="602"/>
    </row>
    <row r="9" spans="1:103" ht="18.95" customHeight="1" x14ac:dyDescent="0.15">
      <c r="A9" s="250" t="s">
        <v>461</v>
      </c>
      <c r="B9" s="824" t="s">
        <v>379</v>
      </c>
      <c r="C9" s="824"/>
      <c r="D9" s="824"/>
      <c r="E9" s="824"/>
      <c r="F9" s="981"/>
      <c r="G9" s="535"/>
      <c r="H9" s="535"/>
      <c r="I9" s="221"/>
      <c r="J9" s="981"/>
      <c r="K9" s="535"/>
      <c r="L9" s="535"/>
      <c r="M9" s="251"/>
      <c r="N9" s="968"/>
      <c r="O9" s="969"/>
      <c r="P9" s="969"/>
      <c r="Q9" s="969"/>
      <c r="R9" s="970"/>
      <c r="S9" s="218"/>
      <c r="T9" s="218"/>
      <c r="U9" s="250" t="s">
        <v>442</v>
      </c>
      <c r="V9" s="824" t="s">
        <v>206</v>
      </c>
      <c r="W9" s="824"/>
      <c r="X9" s="824"/>
      <c r="Y9" s="1134"/>
      <c r="Z9" s="1135"/>
      <c r="AA9" s="416"/>
      <c r="AB9" s="1133" t="s">
        <v>378</v>
      </c>
      <c r="AC9" s="1133"/>
      <c r="AD9" s="1098">
        <f>Y9*AA9</f>
        <v>0</v>
      </c>
      <c r="AE9" s="1099"/>
      <c r="AF9" s="1099"/>
      <c r="AG9" s="1100"/>
      <c r="AH9" s="974"/>
      <c r="AI9" s="985"/>
      <c r="AJ9" s="985"/>
      <c r="AK9" s="1084"/>
      <c r="AL9" s="1085"/>
      <c r="AM9" s="252"/>
      <c r="AN9" s="253"/>
      <c r="AO9" s="1039" t="s">
        <v>608</v>
      </c>
      <c r="AP9" s="1039"/>
      <c r="AQ9" s="1039"/>
      <c r="AR9" s="1039"/>
      <c r="AS9" s="1039"/>
      <c r="AT9" s="983"/>
      <c r="AU9" s="983"/>
      <c r="AV9" s="983"/>
      <c r="AW9" s="529"/>
      <c r="AX9" s="644"/>
      <c r="AY9" s="530"/>
      <c r="AZ9" s="530"/>
      <c r="BA9" s="1011"/>
      <c r="BB9" s="992"/>
      <c r="BC9" s="992"/>
      <c r="BD9" s="1012"/>
      <c r="BE9" s="999"/>
      <c r="BF9" s="601"/>
      <c r="BG9" s="975"/>
      <c r="BH9" s="601"/>
      <c r="BI9" s="601"/>
      <c r="BJ9" s="975"/>
      <c r="BK9" s="530"/>
      <c r="BL9" s="530"/>
      <c r="BM9" s="974"/>
      <c r="BN9" s="992"/>
      <c r="BO9" s="992"/>
      <c r="BP9" s="992"/>
      <c r="BQ9" s="992"/>
      <c r="BR9" s="600"/>
      <c r="BS9" s="601"/>
      <c r="BT9" s="602"/>
      <c r="BU9" s="600"/>
      <c r="BV9" s="601"/>
      <c r="BW9" s="602"/>
    </row>
    <row r="10" spans="1:103" ht="18.95" customHeight="1" x14ac:dyDescent="0.15">
      <c r="A10" s="16" t="s">
        <v>462</v>
      </c>
      <c r="B10" s="824" t="s">
        <v>463</v>
      </c>
      <c r="C10" s="824"/>
      <c r="D10" s="824"/>
      <c r="E10" s="824"/>
      <c r="F10" s="1131">
        <f>AI5</f>
        <v>0</v>
      </c>
      <c r="G10" s="1132"/>
      <c r="H10" s="1132"/>
      <c r="I10" s="367"/>
      <c r="J10" s="981"/>
      <c r="K10" s="535"/>
      <c r="L10" s="535"/>
      <c r="M10" s="251"/>
      <c r="N10" s="968"/>
      <c r="O10" s="969"/>
      <c r="P10" s="969"/>
      <c r="Q10" s="969"/>
      <c r="R10" s="970"/>
      <c r="S10" s="218"/>
      <c r="T10" s="218"/>
      <c r="U10" s="16" t="s">
        <v>503</v>
      </c>
      <c r="V10" s="824" t="s">
        <v>207</v>
      </c>
      <c r="W10" s="824"/>
      <c r="X10" s="824"/>
      <c r="Y10" s="1134"/>
      <c r="Z10" s="1135"/>
      <c r="AA10" s="416"/>
      <c r="AB10" s="1133" t="s">
        <v>378</v>
      </c>
      <c r="AC10" s="1133"/>
      <c r="AD10" s="1098">
        <f>Y10*AA10</f>
        <v>0</v>
      </c>
      <c r="AE10" s="1099"/>
      <c r="AF10" s="1099"/>
      <c r="AG10" s="1100"/>
      <c r="AH10" s="974"/>
      <c r="AI10" s="985"/>
      <c r="AJ10" s="985"/>
      <c r="AK10" s="1084"/>
      <c r="AL10" s="1085"/>
      <c r="AM10" s="254"/>
      <c r="AN10" s="253"/>
      <c r="AO10" s="1039" t="s">
        <v>608</v>
      </c>
      <c r="AP10" s="1039"/>
      <c r="AQ10" s="1039"/>
      <c r="AR10" s="1039"/>
      <c r="AS10" s="1039"/>
      <c r="AT10" s="983"/>
      <c r="AU10" s="983"/>
      <c r="AV10" s="983"/>
      <c r="AW10" s="529"/>
      <c r="AX10" s="644"/>
      <c r="AY10" s="530"/>
      <c r="AZ10" s="530"/>
      <c r="BA10" s="1011"/>
      <c r="BB10" s="992"/>
      <c r="BC10" s="992"/>
      <c r="BD10" s="1012"/>
      <c r="BE10" s="999"/>
      <c r="BF10" s="601"/>
      <c r="BG10" s="975"/>
      <c r="BH10" s="601"/>
      <c r="BI10" s="601"/>
      <c r="BJ10" s="975"/>
      <c r="BK10" s="530"/>
      <c r="BL10" s="530"/>
      <c r="BM10" s="974"/>
      <c r="BN10" s="992"/>
      <c r="BO10" s="992"/>
      <c r="BP10" s="992"/>
      <c r="BQ10" s="992"/>
      <c r="BR10" s="600"/>
      <c r="BS10" s="601"/>
      <c r="BT10" s="602"/>
      <c r="BU10" s="600"/>
      <c r="BV10" s="601"/>
      <c r="BW10" s="602"/>
    </row>
    <row r="11" spans="1:103" ht="18.95" customHeight="1" x14ac:dyDescent="0.15">
      <c r="A11" s="250" t="s">
        <v>464</v>
      </c>
      <c r="B11" s="824" t="s">
        <v>423</v>
      </c>
      <c r="C11" s="824"/>
      <c r="D11" s="824"/>
      <c r="E11" s="824"/>
      <c r="F11" s="981"/>
      <c r="G11" s="535"/>
      <c r="H11" s="535"/>
      <c r="I11" s="221"/>
      <c r="J11" s="981"/>
      <c r="K11" s="535"/>
      <c r="L11" s="535"/>
      <c r="M11" s="251"/>
      <c r="N11" s="968"/>
      <c r="O11" s="969"/>
      <c r="P11" s="969"/>
      <c r="Q11" s="969"/>
      <c r="R11" s="970"/>
      <c r="S11" s="218"/>
      <c r="T11" s="218"/>
      <c r="U11" s="16" t="s">
        <v>504</v>
      </c>
      <c r="V11" s="824" t="s">
        <v>208</v>
      </c>
      <c r="W11" s="824"/>
      <c r="X11" s="824"/>
      <c r="Y11" s="1134"/>
      <c r="Z11" s="1135"/>
      <c r="AA11" s="416"/>
      <c r="AB11" s="1133" t="s">
        <v>378</v>
      </c>
      <c r="AC11" s="1133"/>
      <c r="AD11" s="1098">
        <f t="shared" ref="AD11:AD16" si="0">Y11*AA11</f>
        <v>0</v>
      </c>
      <c r="AE11" s="1099"/>
      <c r="AF11" s="1099"/>
      <c r="AG11" s="1100"/>
      <c r="AH11" s="974"/>
      <c r="AI11" s="985"/>
      <c r="AJ11" s="985"/>
      <c r="AK11" s="1084"/>
      <c r="AL11" s="1085"/>
      <c r="AM11" s="254"/>
      <c r="AN11" s="253"/>
      <c r="AO11" s="998" t="s">
        <v>664</v>
      </c>
      <c r="AP11" s="998"/>
      <c r="AQ11" s="998"/>
      <c r="AR11" s="998"/>
      <c r="AS11" s="998"/>
      <c r="AT11" s="976"/>
      <c r="AU11" s="976"/>
      <c r="AV11" s="976"/>
      <c r="AW11" s="977"/>
      <c r="AX11" s="644"/>
      <c r="AY11" s="530"/>
      <c r="AZ11" s="530"/>
      <c r="BA11" s="1011"/>
      <c r="BB11" s="992"/>
      <c r="BC11" s="992"/>
      <c r="BD11" s="1012"/>
      <c r="BE11" s="999"/>
      <c r="BF11" s="601"/>
      <c r="BG11" s="975"/>
      <c r="BH11" s="601"/>
      <c r="BI11" s="601"/>
      <c r="BJ11" s="975"/>
      <c r="BK11" s="530"/>
      <c r="BL11" s="530"/>
      <c r="BM11" s="974"/>
      <c r="BN11" s="992"/>
      <c r="BO11" s="992"/>
      <c r="BP11" s="992"/>
      <c r="BQ11" s="992"/>
      <c r="BR11" s="600"/>
      <c r="BS11" s="601"/>
      <c r="BT11" s="602"/>
      <c r="BU11" s="600"/>
      <c r="BV11" s="601"/>
      <c r="BW11" s="602"/>
    </row>
    <row r="12" spans="1:103" ht="18.95" customHeight="1" thickBot="1" x14ac:dyDescent="0.2">
      <c r="A12" s="16" t="s">
        <v>465</v>
      </c>
      <c r="B12" s="824" t="s">
        <v>593</v>
      </c>
      <c r="C12" s="824"/>
      <c r="D12" s="824"/>
      <c r="E12" s="824"/>
      <c r="F12" s="981"/>
      <c r="G12" s="535"/>
      <c r="H12" s="535"/>
      <c r="I12" s="221"/>
      <c r="J12" s="981"/>
      <c r="K12" s="535"/>
      <c r="L12" s="535"/>
      <c r="M12" s="251"/>
      <c r="N12" s="968"/>
      <c r="O12" s="969"/>
      <c r="P12" s="969"/>
      <c r="Q12" s="969"/>
      <c r="R12" s="970"/>
      <c r="S12" s="218"/>
      <c r="T12" s="218"/>
      <c r="U12" s="16" t="s">
        <v>505</v>
      </c>
      <c r="V12" s="1076"/>
      <c r="W12" s="1076"/>
      <c r="X12" s="1076"/>
      <c r="Y12" s="1086"/>
      <c r="Z12" s="1087"/>
      <c r="AA12" s="416"/>
      <c r="AB12" s="1088"/>
      <c r="AC12" s="1088"/>
      <c r="AD12" s="982">
        <f t="shared" si="0"/>
        <v>0</v>
      </c>
      <c r="AE12" s="983"/>
      <c r="AF12" s="983"/>
      <c r="AG12" s="984"/>
      <c r="AH12" s="974"/>
      <c r="AI12" s="985"/>
      <c r="AJ12" s="985"/>
      <c r="AK12" s="1084"/>
      <c r="AL12" s="1085"/>
      <c r="AM12" s="254"/>
      <c r="AN12" s="253"/>
      <c r="AO12" s="1016" t="s">
        <v>139</v>
      </c>
      <c r="AP12" s="1016"/>
      <c r="AQ12" s="1016"/>
      <c r="AR12" s="1016"/>
      <c r="AS12" s="1016"/>
      <c r="AT12" s="1027"/>
      <c r="AU12" s="990"/>
      <c r="AV12" s="990"/>
      <c r="AW12" s="419"/>
      <c r="AX12" s="1028"/>
      <c r="AY12" s="990"/>
      <c r="AZ12" s="990"/>
      <c r="BA12" s="1025"/>
      <c r="BB12" s="993"/>
      <c r="BC12" s="993"/>
      <c r="BD12" s="1026"/>
      <c r="BE12" s="989"/>
      <c r="BF12" s="614"/>
      <c r="BG12" s="971"/>
      <c r="BH12" s="614"/>
      <c r="BI12" s="614"/>
      <c r="BJ12" s="971"/>
      <c r="BK12" s="990"/>
      <c r="BL12" s="990"/>
      <c r="BM12" s="991"/>
      <c r="BN12" s="993"/>
      <c r="BO12" s="993"/>
      <c r="BP12" s="993"/>
      <c r="BQ12" s="993"/>
      <c r="BR12" s="613"/>
      <c r="BS12" s="614"/>
      <c r="BT12" s="615"/>
      <c r="BU12" s="613"/>
      <c r="BV12" s="614"/>
      <c r="BW12" s="615"/>
    </row>
    <row r="13" spans="1:103" ht="18.95" customHeight="1" thickBot="1" x14ac:dyDescent="0.2">
      <c r="A13" s="250" t="s">
        <v>400</v>
      </c>
      <c r="B13" s="895"/>
      <c r="C13" s="895"/>
      <c r="D13" s="895"/>
      <c r="E13" s="895"/>
      <c r="F13" s="981"/>
      <c r="G13" s="535"/>
      <c r="H13" s="535"/>
      <c r="I13" s="221"/>
      <c r="J13" s="981"/>
      <c r="K13" s="535"/>
      <c r="L13" s="535"/>
      <c r="M13" s="251"/>
      <c r="N13" s="968"/>
      <c r="O13" s="969"/>
      <c r="P13" s="969"/>
      <c r="Q13" s="969"/>
      <c r="R13" s="970"/>
      <c r="S13" s="218"/>
      <c r="T13" s="218"/>
      <c r="U13" s="16" t="s">
        <v>506</v>
      </c>
      <c r="V13" s="1076"/>
      <c r="W13" s="1076"/>
      <c r="X13" s="1076"/>
      <c r="Y13" s="1086"/>
      <c r="Z13" s="1087"/>
      <c r="AA13" s="416"/>
      <c r="AB13" s="1088"/>
      <c r="AC13" s="1088"/>
      <c r="AD13" s="982">
        <f t="shared" si="0"/>
        <v>0</v>
      </c>
      <c r="AE13" s="983"/>
      <c r="AF13" s="983"/>
      <c r="AG13" s="984"/>
      <c r="AH13" s="974"/>
      <c r="AI13" s="985"/>
      <c r="AJ13" s="985"/>
      <c r="AK13" s="1084"/>
      <c r="AL13" s="1085"/>
      <c r="AM13" s="254"/>
      <c r="AN13" s="253"/>
      <c r="AO13" s="1023" t="s">
        <v>209</v>
      </c>
      <c r="AP13" s="1024"/>
      <c r="AQ13" s="1024"/>
      <c r="AR13" s="1024"/>
      <c r="AS13" s="1024"/>
      <c r="AT13" s="973">
        <f>SUM(AT4:AW12)</f>
        <v>0</v>
      </c>
      <c r="AU13" s="972"/>
      <c r="AV13" s="972"/>
      <c r="AW13" s="382" t="s">
        <v>135</v>
      </c>
      <c r="AX13" s="957">
        <f>SUM(AX4:AZ12)</f>
        <v>0</v>
      </c>
      <c r="AY13" s="972"/>
      <c r="AZ13" s="382" t="s">
        <v>135</v>
      </c>
      <c r="BA13" s="957">
        <f>SUM(BA4:BD12)</f>
        <v>0</v>
      </c>
      <c r="BB13" s="972"/>
      <c r="BC13" s="972"/>
      <c r="BD13" s="383" t="s">
        <v>135</v>
      </c>
      <c r="BE13" s="957">
        <f>SUM(BE4:BG12)</f>
        <v>0</v>
      </c>
      <c r="BF13" s="972"/>
      <c r="BG13" s="383" t="s">
        <v>135</v>
      </c>
      <c r="BH13" s="972">
        <f>SUM(BH4:BJ12)</f>
        <v>0</v>
      </c>
      <c r="BI13" s="972"/>
      <c r="BJ13" s="383" t="s">
        <v>135</v>
      </c>
      <c r="BK13" s="957">
        <f>SUM(BK4:BM12)</f>
        <v>0</v>
      </c>
      <c r="BL13" s="972"/>
      <c r="BM13" s="382" t="s">
        <v>135</v>
      </c>
      <c r="BN13" s="973">
        <f>SUM(BN4:BQ12)</f>
        <v>0</v>
      </c>
      <c r="BO13" s="972"/>
      <c r="BP13" s="972"/>
      <c r="BQ13" s="384" t="s">
        <v>135</v>
      </c>
      <c r="BR13" s="972">
        <f>SUM(BR4:BT12)</f>
        <v>0</v>
      </c>
      <c r="BS13" s="972"/>
      <c r="BT13" s="382" t="s">
        <v>135</v>
      </c>
      <c r="BU13" s="973">
        <f>SUM(BU4:BW12)</f>
        <v>0</v>
      </c>
      <c r="BV13" s="972"/>
      <c r="BW13" s="384" t="s">
        <v>135</v>
      </c>
    </row>
    <row r="14" spans="1:103" ht="18.95" customHeight="1" thickBot="1" x14ac:dyDescent="0.2">
      <c r="A14" s="16" t="s">
        <v>401</v>
      </c>
      <c r="B14" s="895"/>
      <c r="C14" s="895"/>
      <c r="D14" s="895"/>
      <c r="E14" s="895"/>
      <c r="F14" s="981"/>
      <c r="G14" s="535"/>
      <c r="H14" s="535"/>
      <c r="I14" s="221"/>
      <c r="J14" s="981"/>
      <c r="K14" s="535"/>
      <c r="L14" s="535"/>
      <c r="M14" s="251"/>
      <c r="N14" s="968"/>
      <c r="O14" s="969"/>
      <c r="P14" s="969"/>
      <c r="Q14" s="969"/>
      <c r="R14" s="970"/>
      <c r="S14" s="218"/>
      <c r="T14" s="218"/>
      <c r="U14" s="16" t="s">
        <v>507</v>
      </c>
      <c r="V14" s="1076"/>
      <c r="W14" s="1076"/>
      <c r="X14" s="1076"/>
      <c r="Y14" s="1086"/>
      <c r="Z14" s="1087"/>
      <c r="AA14" s="416"/>
      <c r="AB14" s="1088"/>
      <c r="AC14" s="1088"/>
      <c r="AD14" s="982">
        <f t="shared" si="0"/>
        <v>0</v>
      </c>
      <c r="AE14" s="983"/>
      <c r="AF14" s="983"/>
      <c r="AG14" s="984"/>
      <c r="AH14" s="974"/>
      <c r="AI14" s="985"/>
      <c r="AJ14" s="985"/>
      <c r="AK14" s="1084"/>
      <c r="AL14" s="1085"/>
      <c r="AM14" s="254"/>
      <c r="AN14" s="253"/>
      <c r="AO14" s="1021" t="s">
        <v>210</v>
      </c>
      <c r="AP14" s="1021"/>
      <c r="AQ14" s="1021"/>
      <c r="AR14" s="1021"/>
      <c r="AS14" s="1021"/>
      <c r="AT14" s="1020"/>
      <c r="AU14" s="994"/>
      <c r="AV14" s="994"/>
      <c r="AW14" s="44" t="s">
        <v>135</v>
      </c>
      <c r="AX14" s="1022"/>
      <c r="AY14" s="994"/>
      <c r="AZ14" s="44" t="s">
        <v>135</v>
      </c>
      <c r="BA14" s="1022"/>
      <c r="BB14" s="994"/>
      <c r="BC14" s="994"/>
      <c r="BD14" s="45" t="s">
        <v>135</v>
      </c>
      <c r="BE14" s="987"/>
      <c r="BF14" s="988"/>
      <c r="BG14" s="45" t="s">
        <v>135</v>
      </c>
      <c r="BH14" s="994"/>
      <c r="BI14" s="994"/>
      <c r="BJ14" s="45" t="s">
        <v>135</v>
      </c>
      <c r="BK14" s="1022"/>
      <c r="BL14" s="994"/>
      <c r="BM14" s="44" t="s">
        <v>135</v>
      </c>
      <c r="BN14" s="1020"/>
      <c r="BO14" s="994"/>
      <c r="BP14" s="994"/>
      <c r="BQ14" s="46" t="s">
        <v>135</v>
      </c>
      <c r="BR14" s="988"/>
      <c r="BS14" s="988"/>
      <c r="BT14" s="44" t="s">
        <v>135</v>
      </c>
      <c r="BU14" s="1020"/>
      <c r="BV14" s="994"/>
      <c r="BW14" s="46" t="s">
        <v>135</v>
      </c>
    </row>
    <row r="15" spans="1:103" ht="18.95" customHeight="1" x14ac:dyDescent="0.15">
      <c r="A15" s="16" t="s">
        <v>466</v>
      </c>
      <c r="B15" s="895"/>
      <c r="C15" s="895"/>
      <c r="D15" s="895"/>
      <c r="E15" s="895"/>
      <c r="F15" s="981"/>
      <c r="G15" s="535"/>
      <c r="H15" s="535"/>
      <c r="I15" s="221"/>
      <c r="J15" s="981"/>
      <c r="K15" s="535"/>
      <c r="L15" s="535"/>
      <c r="M15" s="251"/>
      <c r="N15" s="968"/>
      <c r="O15" s="969"/>
      <c r="P15" s="969"/>
      <c r="Q15" s="969"/>
      <c r="R15" s="970"/>
      <c r="S15" s="218"/>
      <c r="T15" s="218"/>
      <c r="U15" s="16" t="s">
        <v>508</v>
      </c>
      <c r="V15" s="1076"/>
      <c r="W15" s="1076"/>
      <c r="X15" s="1076"/>
      <c r="Y15" s="1086"/>
      <c r="Z15" s="1087"/>
      <c r="AA15" s="416"/>
      <c r="AB15" s="1088"/>
      <c r="AC15" s="1088"/>
      <c r="AD15" s="982">
        <f t="shared" si="0"/>
        <v>0</v>
      </c>
      <c r="AE15" s="983"/>
      <c r="AF15" s="983"/>
      <c r="AG15" s="984"/>
      <c r="AH15" s="974"/>
      <c r="AI15" s="985"/>
      <c r="AJ15" s="985"/>
      <c r="AK15" s="1084"/>
      <c r="AL15" s="1085"/>
      <c r="AM15" s="254"/>
      <c r="AN15" s="253"/>
      <c r="AO15" s="1118" t="s">
        <v>175</v>
      </c>
      <c r="AP15" s="1119"/>
      <c r="AQ15" s="1119"/>
      <c r="AR15" s="1119"/>
      <c r="AS15" s="1119"/>
      <c r="AT15" s="1017"/>
      <c r="AU15" s="1018"/>
      <c r="AV15" s="1018"/>
      <c r="AW15" s="385" t="s">
        <v>135</v>
      </c>
      <c r="AX15" s="1019"/>
      <c r="AY15" s="1018"/>
      <c r="AZ15" s="385" t="s">
        <v>135</v>
      </c>
      <c r="BA15" s="1019" t="s">
        <v>682</v>
      </c>
      <c r="BB15" s="1018"/>
      <c r="BC15" s="386"/>
      <c r="BD15" s="387" t="s">
        <v>135</v>
      </c>
      <c r="BE15" s="1040" t="s">
        <v>683</v>
      </c>
      <c r="BF15" s="1035"/>
      <c r="BG15" s="387" t="s">
        <v>135</v>
      </c>
      <c r="BH15" s="1035" t="s">
        <v>683</v>
      </c>
      <c r="BI15" s="1035"/>
      <c r="BJ15" s="387" t="s">
        <v>135</v>
      </c>
      <c r="BK15" s="1018"/>
      <c r="BL15" s="1018"/>
      <c r="BM15" s="388" t="s">
        <v>135</v>
      </c>
      <c r="BN15" s="1017" t="s">
        <v>682</v>
      </c>
      <c r="BO15" s="1018"/>
      <c r="BP15" s="386"/>
      <c r="BQ15" s="388" t="s">
        <v>135</v>
      </c>
      <c r="BR15" s="1034" t="s">
        <v>533</v>
      </c>
      <c r="BS15" s="1035"/>
      <c r="BT15" s="388" t="s">
        <v>135</v>
      </c>
      <c r="BU15" s="1034" t="s">
        <v>533</v>
      </c>
      <c r="BV15" s="1035"/>
      <c r="BW15" s="388" t="s">
        <v>135</v>
      </c>
    </row>
    <row r="16" spans="1:103" ht="18.95" customHeight="1" thickBot="1" x14ac:dyDescent="0.2">
      <c r="A16" s="16" t="s">
        <v>467</v>
      </c>
      <c r="B16" s="664" t="s">
        <v>380</v>
      </c>
      <c r="C16" s="664"/>
      <c r="D16" s="664"/>
      <c r="E16" s="664"/>
      <c r="F16" s="1070"/>
      <c r="G16" s="1071"/>
      <c r="H16" s="1071"/>
      <c r="I16" s="221"/>
      <c r="J16" s="1083"/>
      <c r="K16" s="1083"/>
      <c r="L16" s="1083"/>
      <c r="M16" s="251"/>
      <c r="N16" s="968"/>
      <c r="O16" s="969"/>
      <c r="P16" s="969"/>
      <c r="Q16" s="969"/>
      <c r="R16" s="970"/>
      <c r="S16" s="218"/>
      <c r="T16" s="218"/>
      <c r="U16" s="226" t="s">
        <v>509</v>
      </c>
      <c r="V16" s="1122" t="s">
        <v>380</v>
      </c>
      <c r="W16" s="1122"/>
      <c r="X16" s="1122"/>
      <c r="Y16" s="1123"/>
      <c r="Z16" s="1124"/>
      <c r="AA16" s="417"/>
      <c r="AB16" s="1125"/>
      <c r="AC16" s="1125"/>
      <c r="AD16" s="1128">
        <f t="shared" si="0"/>
        <v>0</v>
      </c>
      <c r="AE16" s="1129"/>
      <c r="AF16" s="1129"/>
      <c r="AG16" s="1130"/>
      <c r="AH16" s="991"/>
      <c r="AI16" s="1094"/>
      <c r="AJ16" s="1094"/>
      <c r="AK16" s="1126"/>
      <c r="AL16" s="1127"/>
      <c r="AM16" s="254"/>
      <c r="AN16" s="253"/>
      <c r="AO16" s="1120"/>
      <c r="AP16" s="1121"/>
      <c r="AQ16" s="1121"/>
      <c r="AR16" s="1121"/>
      <c r="AS16" s="1121"/>
      <c r="AT16" s="978">
        <f>AT13</f>
        <v>0</v>
      </c>
      <c r="AU16" s="979"/>
      <c r="AV16" s="979"/>
      <c r="AW16" s="980"/>
      <c r="AX16" s="1177">
        <f>AX13</f>
        <v>0</v>
      </c>
      <c r="AY16" s="1178"/>
      <c r="AZ16" s="389"/>
      <c r="BA16" s="1177">
        <f>(BA13)</f>
        <v>0</v>
      </c>
      <c r="BB16" s="1178"/>
      <c r="BC16" s="1178"/>
      <c r="BD16" s="390"/>
      <c r="BE16" s="1177">
        <f>(BE13+BE14)</f>
        <v>0</v>
      </c>
      <c r="BF16" s="1178"/>
      <c r="BG16" s="390"/>
      <c r="BH16" s="1177">
        <f>+BH13</f>
        <v>0</v>
      </c>
      <c r="BI16" s="1178"/>
      <c r="BJ16" s="390"/>
      <c r="BK16" s="1179">
        <f>BK13</f>
        <v>0</v>
      </c>
      <c r="BL16" s="1032"/>
      <c r="BM16" s="391"/>
      <c r="BN16" s="1031">
        <f>(BN13)</f>
        <v>0</v>
      </c>
      <c r="BO16" s="1031"/>
      <c r="BP16" s="1032"/>
      <c r="BQ16" s="392"/>
      <c r="BR16" s="1031">
        <f>(BR13+BR14)</f>
        <v>0</v>
      </c>
      <c r="BS16" s="1032"/>
      <c r="BT16" s="392"/>
      <c r="BU16" s="1031">
        <f>+BU13</f>
        <v>0</v>
      </c>
      <c r="BV16" s="1032"/>
      <c r="BW16" s="392"/>
    </row>
    <row r="17" spans="1:98" ht="16.5" customHeight="1" thickBot="1" x14ac:dyDescent="0.2">
      <c r="A17" s="939" t="s">
        <v>175</v>
      </c>
      <c r="B17" s="940"/>
      <c r="C17" s="940"/>
      <c r="D17" s="940"/>
      <c r="E17" s="940"/>
      <c r="F17" s="368" t="s">
        <v>405</v>
      </c>
      <c r="G17" s="972">
        <f>SUM(F8:H16)</f>
        <v>0</v>
      </c>
      <c r="H17" s="972"/>
      <c r="I17" s="363" t="s">
        <v>135</v>
      </c>
      <c r="J17" s="369"/>
      <c r="K17" s="972">
        <f>SUM(J8:L16)</f>
        <v>0</v>
      </c>
      <c r="L17" s="972"/>
      <c r="M17" s="363" t="s">
        <v>135</v>
      </c>
      <c r="N17" s="1074">
        <f>SUM(O8:R16)</f>
        <v>0</v>
      </c>
      <c r="O17" s="1037"/>
      <c r="P17" s="1037"/>
      <c r="Q17" s="1037"/>
      <c r="R17" s="1038"/>
      <c r="S17" s="218"/>
      <c r="T17" s="218"/>
      <c r="U17" s="1111" t="s">
        <v>175</v>
      </c>
      <c r="V17" s="1112"/>
      <c r="W17" s="1112"/>
      <c r="X17" s="1112"/>
      <c r="Y17" s="1113" t="s">
        <v>429</v>
      </c>
      <c r="Z17" s="1114"/>
      <c r="AA17" s="1156"/>
      <c r="AB17" s="1157"/>
      <c r="AC17" s="1157"/>
      <c r="AD17" s="1115">
        <f>SUM(AD8:AG16)</f>
        <v>0</v>
      </c>
      <c r="AE17" s="1116"/>
      <c r="AF17" s="1117"/>
      <c r="AG17" s="370" t="s">
        <v>681</v>
      </c>
      <c r="AH17" s="1092">
        <f>SUM(AH8:AJ16)</f>
        <v>0</v>
      </c>
      <c r="AI17" s="1093"/>
      <c r="AJ17" s="371" t="s">
        <v>135</v>
      </c>
      <c r="AK17" s="1158"/>
      <c r="AL17" s="1159"/>
      <c r="AM17" s="254"/>
      <c r="AN17" s="253"/>
      <c r="AO17" s="216">
        <v>20</v>
      </c>
      <c r="AP17" s="216" t="s">
        <v>214</v>
      </c>
      <c r="AQ17" s="239"/>
      <c r="AR17" s="239"/>
      <c r="AS17" s="239"/>
      <c r="AT17" s="256"/>
      <c r="AU17" s="257" t="s">
        <v>534</v>
      </c>
      <c r="AV17" s="256"/>
      <c r="AW17" s="258"/>
      <c r="AX17" s="259"/>
      <c r="AY17" s="259"/>
      <c r="AZ17" s="259"/>
      <c r="BA17" s="259"/>
      <c r="BB17" s="258"/>
      <c r="BC17" s="260"/>
      <c r="BD17" s="260"/>
      <c r="BE17" s="260"/>
      <c r="BF17" s="261"/>
      <c r="BG17" s="261"/>
      <c r="BH17" s="216">
        <v>25</v>
      </c>
      <c r="BI17" s="216" t="s">
        <v>211</v>
      </c>
      <c r="BJ17" s="216"/>
      <c r="BK17" s="216"/>
      <c r="BL17" s="216"/>
      <c r="BM17" s="216"/>
      <c r="BN17" s="234" t="s">
        <v>537</v>
      </c>
      <c r="BO17" s="218"/>
      <c r="BP17" s="218"/>
      <c r="BQ17" s="218"/>
      <c r="BR17" s="218"/>
      <c r="BS17" s="218"/>
      <c r="BT17" s="218"/>
      <c r="BU17" s="218"/>
      <c r="BV17" s="218"/>
      <c r="BW17" s="218"/>
    </row>
    <row r="18" spans="1:98" ht="16.5" customHeight="1" thickBot="1" x14ac:dyDescent="0.2">
      <c r="A18" s="216">
        <v>11</v>
      </c>
      <c r="B18" s="216" t="s">
        <v>212</v>
      </c>
      <c r="C18" s="216"/>
      <c r="D18" s="216"/>
      <c r="E18" s="216"/>
      <c r="F18" s="216"/>
      <c r="G18" s="234" t="s">
        <v>468</v>
      </c>
      <c r="H18" s="217"/>
      <c r="I18" s="217"/>
      <c r="J18" s="217"/>
      <c r="K18" s="217"/>
      <c r="L18" s="217"/>
      <c r="M18" s="217"/>
      <c r="N18" s="217"/>
      <c r="O18" s="217"/>
      <c r="P18" s="217"/>
      <c r="Q18" s="217"/>
      <c r="R18" s="217"/>
      <c r="S18" s="217"/>
      <c r="T18" s="217"/>
      <c r="U18" s="216">
        <v>16</v>
      </c>
      <c r="V18" s="216" t="s">
        <v>213</v>
      </c>
      <c r="W18" s="216"/>
      <c r="X18" s="216"/>
      <c r="Y18" s="216"/>
      <c r="Z18" s="234" t="s">
        <v>510</v>
      </c>
      <c r="AA18" s="217"/>
      <c r="AB18" s="218"/>
      <c r="AC18" s="218"/>
      <c r="AD18" s="218"/>
      <c r="AE18" s="218"/>
      <c r="AF18" s="218"/>
      <c r="AG18" s="218"/>
      <c r="AH18" s="218"/>
      <c r="AI18" s="218"/>
      <c r="AJ18" s="218"/>
      <c r="AK18" s="218"/>
      <c r="AL18" s="218"/>
      <c r="AM18" s="218"/>
      <c r="AN18" s="218"/>
      <c r="AO18" s="712" t="s">
        <v>215</v>
      </c>
      <c r="AP18" s="664"/>
      <c r="AQ18" s="664"/>
      <c r="AR18" s="664"/>
      <c r="AS18" s="664"/>
      <c r="AT18" s="912" t="s">
        <v>605</v>
      </c>
      <c r="AU18" s="913"/>
      <c r="AV18" s="913"/>
      <c r="AW18" s="914"/>
      <c r="AX18" s="664" t="s">
        <v>606</v>
      </c>
      <c r="AY18" s="664"/>
      <c r="AZ18" s="664"/>
      <c r="BA18" s="665"/>
      <c r="BB18" s="712" t="s">
        <v>459</v>
      </c>
      <c r="BC18" s="664"/>
      <c r="BD18" s="664"/>
      <c r="BE18" s="664"/>
      <c r="BF18" s="665"/>
      <c r="BH18" s="712" t="s">
        <v>215</v>
      </c>
      <c r="BI18" s="664"/>
      <c r="BJ18" s="664"/>
      <c r="BK18" s="664"/>
      <c r="BL18" s="664"/>
      <c r="BM18" s="912" t="s">
        <v>605</v>
      </c>
      <c r="BN18" s="913"/>
      <c r="BO18" s="913"/>
      <c r="BP18" s="914"/>
      <c r="BQ18" s="664" t="s">
        <v>606</v>
      </c>
      <c r="BR18" s="664"/>
      <c r="BS18" s="664"/>
      <c r="BT18" s="665"/>
      <c r="BU18" s="712" t="s">
        <v>216</v>
      </c>
      <c r="BV18" s="664"/>
      <c r="BW18" s="665"/>
      <c r="CP18" s="218"/>
      <c r="CQ18" s="218"/>
      <c r="CR18" s="218"/>
    </row>
    <row r="19" spans="1:98" ht="18.95" customHeight="1" x14ac:dyDescent="0.15">
      <c r="A19" s="712" t="s">
        <v>201</v>
      </c>
      <c r="B19" s="664"/>
      <c r="C19" s="664"/>
      <c r="D19" s="664"/>
      <c r="E19" s="664"/>
      <c r="F19" s="912" t="s">
        <v>605</v>
      </c>
      <c r="G19" s="913"/>
      <c r="H19" s="913"/>
      <c r="I19" s="914"/>
      <c r="J19" s="664" t="s">
        <v>606</v>
      </c>
      <c r="K19" s="664"/>
      <c r="L19" s="664"/>
      <c r="M19" s="665"/>
      <c r="N19" s="712" t="s">
        <v>459</v>
      </c>
      <c r="O19" s="664"/>
      <c r="P19" s="664"/>
      <c r="Q19" s="664"/>
      <c r="R19" s="665"/>
      <c r="S19" s="218"/>
      <c r="T19" s="218"/>
      <c r="U19" s="712" t="s">
        <v>201</v>
      </c>
      <c r="V19" s="664"/>
      <c r="W19" s="664"/>
      <c r="X19" s="664"/>
      <c r="Y19" s="664"/>
      <c r="Z19" s="912" t="s">
        <v>605</v>
      </c>
      <c r="AA19" s="913"/>
      <c r="AB19" s="913"/>
      <c r="AC19" s="914"/>
      <c r="AD19" s="664" t="s">
        <v>606</v>
      </c>
      <c r="AE19" s="664"/>
      <c r="AF19" s="664"/>
      <c r="AG19" s="665"/>
      <c r="AH19" s="712" t="s">
        <v>459</v>
      </c>
      <c r="AI19" s="664"/>
      <c r="AJ19" s="664"/>
      <c r="AK19" s="664"/>
      <c r="AL19" s="665"/>
      <c r="AM19" s="218"/>
      <c r="AN19" s="218"/>
      <c r="AO19" s="16" t="s">
        <v>441</v>
      </c>
      <c r="AP19" s="826" t="s">
        <v>220</v>
      </c>
      <c r="AQ19" s="826"/>
      <c r="AR19" s="826"/>
      <c r="AS19" s="826"/>
      <c r="AT19" s="981"/>
      <c r="AU19" s="535"/>
      <c r="AV19" s="535"/>
      <c r="AW19" s="420"/>
      <c r="AX19" s="981"/>
      <c r="AY19" s="535"/>
      <c r="AZ19" s="535"/>
      <c r="BA19" s="423"/>
      <c r="BB19" s="1013"/>
      <c r="BC19" s="1014"/>
      <c r="BD19" s="1014"/>
      <c r="BE19" s="1014"/>
      <c r="BF19" s="1015"/>
      <c r="BH19" s="16" t="s">
        <v>511</v>
      </c>
      <c r="BI19" s="826" t="s">
        <v>217</v>
      </c>
      <c r="BJ19" s="826"/>
      <c r="BK19" s="826"/>
      <c r="BL19" s="826"/>
      <c r="BM19" s="981"/>
      <c r="BN19" s="535"/>
      <c r="BO19" s="535"/>
      <c r="BP19" s="420"/>
      <c r="BQ19" s="981"/>
      <c r="BR19" s="535"/>
      <c r="BS19" s="535"/>
      <c r="BT19" s="423"/>
      <c r="BU19" s="1013"/>
      <c r="BV19" s="1014"/>
      <c r="BW19" s="1015"/>
      <c r="BX19" s="264"/>
      <c r="CQ19" s="218"/>
      <c r="CR19" s="218"/>
      <c r="CS19" s="218"/>
      <c r="CT19" s="218"/>
    </row>
    <row r="20" spans="1:98" ht="18.95" customHeight="1" x14ac:dyDescent="0.15">
      <c r="A20" s="16" t="s">
        <v>469</v>
      </c>
      <c r="B20" s="826" t="s">
        <v>218</v>
      </c>
      <c r="C20" s="826"/>
      <c r="D20" s="826"/>
      <c r="E20" s="826"/>
      <c r="F20" s="981"/>
      <c r="G20" s="535"/>
      <c r="H20" s="535"/>
      <c r="I20" s="262"/>
      <c r="J20" s="981"/>
      <c r="K20" s="535"/>
      <c r="L20" s="535"/>
      <c r="M20" s="263"/>
      <c r="N20" s="968"/>
      <c r="O20" s="969"/>
      <c r="P20" s="969"/>
      <c r="Q20" s="969"/>
      <c r="R20" s="970"/>
      <c r="S20" s="218"/>
      <c r="T20" s="218"/>
      <c r="U20" s="16" t="s">
        <v>511</v>
      </c>
      <c r="V20" s="826" t="s">
        <v>219</v>
      </c>
      <c r="W20" s="826"/>
      <c r="X20" s="826"/>
      <c r="Y20" s="826"/>
      <c r="Z20" s="981"/>
      <c r="AA20" s="535"/>
      <c r="AB20" s="535"/>
      <c r="AC20" s="262"/>
      <c r="AD20" s="981"/>
      <c r="AE20" s="535"/>
      <c r="AF20" s="535"/>
      <c r="AG20" s="263"/>
      <c r="AH20" s="1013"/>
      <c r="AI20" s="1014"/>
      <c r="AJ20" s="1014"/>
      <c r="AK20" s="1014"/>
      <c r="AL20" s="1015"/>
      <c r="AM20" s="218"/>
      <c r="AN20" s="218"/>
      <c r="AO20" s="16" t="s">
        <v>527</v>
      </c>
      <c r="AP20" s="826" t="s">
        <v>224</v>
      </c>
      <c r="AQ20" s="826"/>
      <c r="AR20" s="826"/>
      <c r="AS20" s="826"/>
      <c r="AT20" s="981"/>
      <c r="AU20" s="535"/>
      <c r="AV20" s="535"/>
      <c r="AW20" s="421"/>
      <c r="AX20" s="981"/>
      <c r="AY20" s="535"/>
      <c r="AZ20" s="535"/>
      <c r="BA20" s="426"/>
      <c r="BB20" s="1013"/>
      <c r="BC20" s="1014"/>
      <c r="BD20" s="1014"/>
      <c r="BE20" s="1014"/>
      <c r="BF20" s="1015"/>
      <c r="BH20" s="250" t="s">
        <v>538</v>
      </c>
      <c r="BI20" s="826" t="s">
        <v>221</v>
      </c>
      <c r="BJ20" s="826"/>
      <c r="BK20" s="826"/>
      <c r="BL20" s="826"/>
      <c r="BM20" s="981"/>
      <c r="BN20" s="535"/>
      <c r="BO20" s="535"/>
      <c r="BP20" s="421"/>
      <c r="BQ20" s="981"/>
      <c r="BR20" s="535"/>
      <c r="BS20" s="535"/>
      <c r="BT20" s="429"/>
      <c r="BU20" s="1013"/>
      <c r="BV20" s="1014"/>
      <c r="BW20" s="1015"/>
      <c r="BX20" s="264"/>
    </row>
    <row r="21" spans="1:98" ht="18.95" customHeight="1" thickBot="1" x14ac:dyDescent="0.2">
      <c r="A21" s="250" t="s">
        <v>470</v>
      </c>
      <c r="B21" s="826" t="s">
        <v>222</v>
      </c>
      <c r="C21" s="826"/>
      <c r="D21" s="826"/>
      <c r="E21" s="826"/>
      <c r="F21" s="981"/>
      <c r="G21" s="535"/>
      <c r="H21" s="535"/>
      <c r="I21" s="221"/>
      <c r="J21" s="981"/>
      <c r="K21" s="535"/>
      <c r="L21" s="535"/>
      <c r="M21" s="251"/>
      <c r="N21" s="968"/>
      <c r="O21" s="969"/>
      <c r="P21" s="969"/>
      <c r="Q21" s="969"/>
      <c r="R21" s="970"/>
      <c r="S21" s="218"/>
      <c r="T21" s="218"/>
      <c r="U21" s="250" t="s">
        <v>512</v>
      </c>
      <c r="V21" s="826" t="s">
        <v>223</v>
      </c>
      <c r="W21" s="826"/>
      <c r="X21" s="826"/>
      <c r="Y21" s="826"/>
      <c r="Z21" s="981"/>
      <c r="AA21" s="535"/>
      <c r="AB21" s="535"/>
      <c r="AC21" s="221"/>
      <c r="AD21" s="981"/>
      <c r="AE21" s="535"/>
      <c r="AF21" s="535"/>
      <c r="AG21" s="219"/>
      <c r="AH21" s="1013"/>
      <c r="AI21" s="1014"/>
      <c r="AJ21" s="1014"/>
      <c r="AK21" s="1014"/>
      <c r="AL21" s="1015"/>
      <c r="AM21" s="218"/>
      <c r="AN21" s="218"/>
      <c r="AO21" s="16" t="s">
        <v>446</v>
      </c>
      <c r="AP21" s="1089"/>
      <c r="AQ21" s="1090"/>
      <c r="AR21" s="1090"/>
      <c r="AS21" s="1091"/>
      <c r="AT21" s="981"/>
      <c r="AU21" s="535"/>
      <c r="AV21" s="535"/>
      <c r="AW21" s="421"/>
      <c r="AX21" s="981"/>
      <c r="AY21" s="535"/>
      <c r="AZ21" s="535"/>
      <c r="BA21" s="427"/>
      <c r="BB21" s="1013"/>
      <c r="BC21" s="1014"/>
      <c r="BD21" s="1014"/>
      <c r="BE21" s="1014"/>
      <c r="BF21" s="1015"/>
      <c r="BH21" s="16" t="s">
        <v>539</v>
      </c>
      <c r="BI21" s="826" t="s">
        <v>225</v>
      </c>
      <c r="BJ21" s="826"/>
      <c r="BK21" s="826"/>
      <c r="BL21" s="826"/>
      <c r="BM21" s="1029"/>
      <c r="BN21" s="1030"/>
      <c r="BO21" s="1030"/>
      <c r="BP21" s="422"/>
      <c r="BQ21" s="1029"/>
      <c r="BR21" s="1030"/>
      <c r="BS21" s="1030"/>
      <c r="BT21" s="430"/>
      <c r="BU21" s="1013"/>
      <c r="BV21" s="1014"/>
      <c r="BW21" s="1015"/>
      <c r="BX21" s="264"/>
    </row>
    <row r="22" spans="1:98" ht="18.95" customHeight="1" thickBot="1" x14ac:dyDescent="0.2">
      <c r="A22" s="16" t="s">
        <v>471</v>
      </c>
      <c r="B22" s="826" t="s">
        <v>226</v>
      </c>
      <c r="C22" s="826"/>
      <c r="D22" s="826"/>
      <c r="E22" s="826"/>
      <c r="F22" s="981"/>
      <c r="G22" s="535"/>
      <c r="H22" s="535"/>
      <c r="I22" s="221"/>
      <c r="J22" s="981"/>
      <c r="K22" s="535"/>
      <c r="L22" s="535"/>
      <c r="M22" s="251"/>
      <c r="N22" s="968"/>
      <c r="O22" s="969"/>
      <c r="P22" s="969"/>
      <c r="Q22" s="969"/>
      <c r="R22" s="970"/>
      <c r="S22" s="218"/>
      <c r="T22" s="218"/>
      <c r="U22" s="16" t="s">
        <v>494</v>
      </c>
      <c r="V22" s="826" t="s">
        <v>227</v>
      </c>
      <c r="W22" s="826"/>
      <c r="X22" s="826"/>
      <c r="Y22" s="826"/>
      <c r="Z22" s="981"/>
      <c r="AA22" s="535"/>
      <c r="AB22" s="535"/>
      <c r="AC22" s="221"/>
      <c r="AD22" s="981"/>
      <c r="AE22" s="535"/>
      <c r="AF22" s="535"/>
      <c r="AG22" s="219"/>
      <c r="AH22" s="1013"/>
      <c r="AI22" s="1014"/>
      <c r="AJ22" s="1014"/>
      <c r="AK22" s="1014"/>
      <c r="AL22" s="1015"/>
      <c r="AM22" s="218"/>
      <c r="AN22" s="218"/>
      <c r="AO22" s="250" t="s">
        <v>535</v>
      </c>
      <c r="AP22" s="1062" t="s">
        <v>232</v>
      </c>
      <c r="AQ22" s="1062"/>
      <c r="AR22" s="1062"/>
      <c r="AS22" s="1062"/>
      <c r="AT22" s="981"/>
      <c r="AU22" s="535"/>
      <c r="AV22" s="535"/>
      <c r="AW22" s="421"/>
      <c r="AX22" s="981"/>
      <c r="AY22" s="535"/>
      <c r="AZ22" s="535"/>
      <c r="BA22" s="426"/>
      <c r="BB22" s="1013"/>
      <c r="BC22" s="1014"/>
      <c r="BD22" s="1014"/>
      <c r="BE22" s="1014"/>
      <c r="BF22" s="1015"/>
      <c r="BH22" s="934" t="s">
        <v>426</v>
      </c>
      <c r="BI22" s="934"/>
      <c r="BJ22" s="934"/>
      <c r="BK22" s="934"/>
      <c r="BL22" s="712"/>
      <c r="BM22" s="953">
        <f>SUM(BM19:BO21)</f>
        <v>0</v>
      </c>
      <c r="BN22" s="952"/>
      <c r="BO22" s="952"/>
      <c r="BP22" s="372" t="s">
        <v>135</v>
      </c>
      <c r="BQ22" s="953">
        <f>SUM(BQ19:BS21)</f>
        <v>0</v>
      </c>
      <c r="BR22" s="952"/>
      <c r="BS22" s="952"/>
      <c r="BT22" s="372" t="s">
        <v>135</v>
      </c>
      <c r="BU22" s="1037"/>
      <c r="BV22" s="1037"/>
      <c r="BW22" s="1038"/>
      <c r="BX22" s="264"/>
    </row>
    <row r="23" spans="1:98" ht="18.95" customHeight="1" x14ac:dyDescent="0.15">
      <c r="A23" s="250" t="s">
        <v>472</v>
      </c>
      <c r="B23" s="826" t="s">
        <v>229</v>
      </c>
      <c r="C23" s="826"/>
      <c r="D23" s="826"/>
      <c r="E23" s="826"/>
      <c r="F23" s="981"/>
      <c r="G23" s="535"/>
      <c r="H23" s="535"/>
      <c r="I23" s="221"/>
      <c r="J23" s="981"/>
      <c r="K23" s="535"/>
      <c r="L23" s="535"/>
      <c r="M23" s="251"/>
      <c r="N23" s="968"/>
      <c r="O23" s="969"/>
      <c r="P23" s="969"/>
      <c r="Q23" s="969"/>
      <c r="R23" s="970"/>
      <c r="S23" s="218"/>
      <c r="T23" s="218"/>
      <c r="U23" s="250" t="s">
        <v>479</v>
      </c>
      <c r="V23" s="826" t="s">
        <v>231</v>
      </c>
      <c r="W23" s="826"/>
      <c r="X23" s="826"/>
      <c r="Y23" s="826"/>
      <c r="Z23" s="981"/>
      <c r="AA23" s="535"/>
      <c r="AB23" s="535"/>
      <c r="AC23" s="221"/>
      <c r="AD23" s="981"/>
      <c r="AE23" s="535"/>
      <c r="AF23" s="535"/>
      <c r="AG23" s="219"/>
      <c r="AH23" s="1013"/>
      <c r="AI23" s="1014"/>
      <c r="AJ23" s="1014"/>
      <c r="AK23" s="1014"/>
      <c r="AL23" s="1015"/>
      <c r="AM23" s="218"/>
      <c r="AN23" s="218"/>
      <c r="AO23" s="16" t="s">
        <v>465</v>
      </c>
      <c r="AP23" s="826" t="s">
        <v>236</v>
      </c>
      <c r="AQ23" s="826"/>
      <c r="AR23" s="826"/>
      <c r="AS23" s="826"/>
      <c r="AT23" s="981"/>
      <c r="AU23" s="535"/>
      <c r="AV23" s="535"/>
      <c r="AW23" s="421"/>
      <c r="AX23" s="981"/>
      <c r="AY23" s="535"/>
      <c r="AZ23" s="535"/>
      <c r="BA23" s="426"/>
      <c r="BB23" s="1013"/>
      <c r="BC23" s="1014"/>
      <c r="BD23" s="1014"/>
      <c r="BE23" s="1014"/>
      <c r="BF23" s="1015"/>
      <c r="BH23" s="250" t="s">
        <v>261</v>
      </c>
      <c r="BI23" s="1062" t="s">
        <v>228</v>
      </c>
      <c r="BJ23" s="1062"/>
      <c r="BK23" s="1062"/>
      <c r="BL23" s="1062"/>
      <c r="BM23" s="1033"/>
      <c r="BN23" s="736"/>
      <c r="BO23" s="736"/>
      <c r="BP23" s="431"/>
      <c r="BQ23" s="1033"/>
      <c r="BR23" s="736"/>
      <c r="BS23" s="736"/>
      <c r="BT23" s="432"/>
      <c r="BU23" s="1013"/>
      <c r="BV23" s="1014"/>
      <c r="BW23" s="1015"/>
      <c r="BX23" s="264"/>
    </row>
    <row r="24" spans="1:98" ht="18.95" customHeight="1" x14ac:dyDescent="0.15">
      <c r="A24" s="16" t="s">
        <v>473</v>
      </c>
      <c r="B24" s="826" t="s">
        <v>234</v>
      </c>
      <c r="C24" s="826"/>
      <c r="D24" s="826"/>
      <c r="E24" s="826"/>
      <c r="F24" s="981"/>
      <c r="G24" s="535"/>
      <c r="H24" s="535"/>
      <c r="I24" s="221"/>
      <c r="J24" s="981"/>
      <c r="K24" s="535"/>
      <c r="L24" s="535"/>
      <c r="M24" s="251"/>
      <c r="N24" s="968"/>
      <c r="O24" s="969"/>
      <c r="P24" s="969"/>
      <c r="Q24" s="969"/>
      <c r="R24" s="970"/>
      <c r="S24" s="218"/>
      <c r="T24" s="218"/>
      <c r="U24" s="16" t="s">
        <v>513</v>
      </c>
      <c r="V24" s="826" t="s">
        <v>235</v>
      </c>
      <c r="W24" s="826"/>
      <c r="X24" s="826"/>
      <c r="Y24" s="826"/>
      <c r="Z24" s="981"/>
      <c r="AA24" s="535"/>
      <c r="AB24" s="535"/>
      <c r="AC24" s="221"/>
      <c r="AD24" s="981"/>
      <c r="AE24" s="535"/>
      <c r="AF24" s="535"/>
      <c r="AG24" s="219"/>
      <c r="AH24" s="1013"/>
      <c r="AI24" s="1014"/>
      <c r="AJ24" s="1014"/>
      <c r="AK24" s="1014"/>
      <c r="AL24" s="1015"/>
      <c r="AM24" s="218"/>
      <c r="AN24" s="218"/>
      <c r="AO24" s="16" t="s">
        <v>536</v>
      </c>
      <c r="AP24" s="826" t="s">
        <v>240</v>
      </c>
      <c r="AQ24" s="826"/>
      <c r="AR24" s="826"/>
      <c r="AS24" s="826"/>
      <c r="AT24" s="981"/>
      <c r="AU24" s="535"/>
      <c r="AV24" s="535"/>
      <c r="AW24" s="421"/>
      <c r="AX24" s="981"/>
      <c r="AY24" s="535"/>
      <c r="AZ24" s="535"/>
      <c r="BA24" s="426"/>
      <c r="BB24" s="1013"/>
      <c r="BC24" s="1014"/>
      <c r="BD24" s="1014"/>
      <c r="BE24" s="1014"/>
      <c r="BF24" s="1015"/>
      <c r="BH24" s="16" t="s">
        <v>488</v>
      </c>
      <c r="BI24" s="826" t="s">
        <v>233</v>
      </c>
      <c r="BJ24" s="826"/>
      <c r="BK24" s="826"/>
      <c r="BL24" s="826"/>
      <c r="BM24" s="981"/>
      <c r="BN24" s="535"/>
      <c r="BO24" s="535"/>
      <c r="BP24" s="421"/>
      <c r="BQ24" s="981"/>
      <c r="BR24" s="535"/>
      <c r="BS24" s="535"/>
      <c r="BT24" s="429"/>
      <c r="BU24" s="1013"/>
      <c r="BV24" s="1014"/>
      <c r="BW24" s="1015"/>
      <c r="BX24" s="264"/>
    </row>
    <row r="25" spans="1:98" ht="18.95" customHeight="1" x14ac:dyDescent="0.15">
      <c r="A25" s="250" t="s">
        <v>474</v>
      </c>
      <c r="B25" s="826" t="s">
        <v>238</v>
      </c>
      <c r="C25" s="826"/>
      <c r="D25" s="826"/>
      <c r="E25" s="826"/>
      <c r="F25" s="981"/>
      <c r="G25" s="535"/>
      <c r="H25" s="535"/>
      <c r="I25" s="221"/>
      <c r="J25" s="981"/>
      <c r="K25" s="535"/>
      <c r="L25" s="535"/>
      <c r="M25" s="251"/>
      <c r="N25" s="968"/>
      <c r="O25" s="969"/>
      <c r="P25" s="969"/>
      <c r="Q25" s="969"/>
      <c r="R25" s="970"/>
      <c r="S25" s="218"/>
      <c r="T25" s="218"/>
      <c r="U25" s="250" t="s">
        <v>514</v>
      </c>
      <c r="V25" s="826" t="s">
        <v>239</v>
      </c>
      <c r="W25" s="826"/>
      <c r="X25" s="826"/>
      <c r="Y25" s="826"/>
      <c r="Z25" s="981"/>
      <c r="AA25" s="535"/>
      <c r="AB25" s="535"/>
      <c r="AC25" s="221"/>
      <c r="AD25" s="981"/>
      <c r="AE25" s="535"/>
      <c r="AF25" s="535"/>
      <c r="AG25" s="219"/>
      <c r="AH25" s="1013"/>
      <c r="AI25" s="1014"/>
      <c r="AJ25" s="1014"/>
      <c r="AK25" s="1014"/>
      <c r="AL25" s="1015"/>
      <c r="AM25" s="218"/>
      <c r="AN25" s="218"/>
      <c r="AO25" s="16" t="s">
        <v>489</v>
      </c>
      <c r="AP25" s="1066"/>
      <c r="AQ25" s="1066"/>
      <c r="AR25" s="1066"/>
      <c r="AS25" s="1066"/>
      <c r="AT25" s="981"/>
      <c r="AU25" s="535"/>
      <c r="AV25" s="535"/>
      <c r="AW25" s="421"/>
      <c r="AX25" s="981"/>
      <c r="AY25" s="535"/>
      <c r="AZ25" s="535"/>
      <c r="BA25" s="426"/>
      <c r="BB25" s="1013"/>
      <c r="BC25" s="1014"/>
      <c r="BD25" s="1014"/>
      <c r="BE25" s="1014"/>
      <c r="BF25" s="1015"/>
      <c r="BH25" s="250" t="s">
        <v>540</v>
      </c>
      <c r="BI25" s="826" t="s">
        <v>237</v>
      </c>
      <c r="BJ25" s="826"/>
      <c r="BK25" s="826"/>
      <c r="BL25" s="826"/>
      <c r="BM25" s="981"/>
      <c r="BN25" s="535"/>
      <c r="BO25" s="535"/>
      <c r="BP25" s="421"/>
      <c r="BQ25" s="981"/>
      <c r="BR25" s="535"/>
      <c r="BS25" s="535"/>
      <c r="BT25" s="429"/>
      <c r="BU25" s="1013"/>
      <c r="BV25" s="1014"/>
      <c r="BW25" s="1015"/>
      <c r="BX25" s="264"/>
    </row>
    <row r="26" spans="1:98" ht="18.95" customHeight="1" x14ac:dyDescent="0.15">
      <c r="A26" s="16" t="s">
        <v>475</v>
      </c>
      <c r="B26" s="826" t="s">
        <v>242</v>
      </c>
      <c r="C26" s="826"/>
      <c r="D26" s="826"/>
      <c r="E26" s="826"/>
      <c r="F26" s="981"/>
      <c r="G26" s="535"/>
      <c r="H26" s="535"/>
      <c r="I26" s="221"/>
      <c r="J26" s="981"/>
      <c r="K26" s="535"/>
      <c r="L26" s="535"/>
      <c r="M26" s="251"/>
      <c r="N26" s="968"/>
      <c r="O26" s="969"/>
      <c r="P26" s="969"/>
      <c r="Q26" s="969"/>
      <c r="R26" s="970"/>
      <c r="S26" s="218"/>
      <c r="T26" s="218"/>
      <c r="U26" s="16" t="s">
        <v>515</v>
      </c>
      <c r="V26" s="826" t="s">
        <v>243</v>
      </c>
      <c r="W26" s="826"/>
      <c r="X26" s="826"/>
      <c r="Y26" s="826"/>
      <c r="Z26" s="981"/>
      <c r="AA26" s="535"/>
      <c r="AB26" s="535"/>
      <c r="AC26" s="221"/>
      <c r="AD26" s="981"/>
      <c r="AE26" s="535"/>
      <c r="AF26" s="535"/>
      <c r="AG26" s="219"/>
      <c r="AH26" s="1013"/>
      <c r="AI26" s="1014"/>
      <c r="AJ26" s="1014"/>
      <c r="AK26" s="1014"/>
      <c r="AL26" s="1015"/>
      <c r="AM26" s="218"/>
      <c r="AN26" s="218"/>
      <c r="AO26" s="16" t="s">
        <v>393</v>
      </c>
      <c r="AP26" s="1066"/>
      <c r="AQ26" s="1066"/>
      <c r="AR26" s="1066"/>
      <c r="AS26" s="1066"/>
      <c r="AT26" s="981"/>
      <c r="AU26" s="535"/>
      <c r="AV26" s="535"/>
      <c r="AW26" s="421"/>
      <c r="AX26" s="981"/>
      <c r="AY26" s="535"/>
      <c r="AZ26" s="535"/>
      <c r="BA26" s="426"/>
      <c r="BB26" s="1013"/>
      <c r="BC26" s="1014"/>
      <c r="BD26" s="1014"/>
      <c r="BE26" s="1014"/>
      <c r="BF26" s="1015"/>
      <c r="BH26" s="16" t="s">
        <v>541</v>
      </c>
      <c r="BI26" s="826" t="s">
        <v>241</v>
      </c>
      <c r="BJ26" s="826"/>
      <c r="BK26" s="826"/>
      <c r="BL26" s="826"/>
      <c r="BM26" s="1029"/>
      <c r="BN26" s="1030"/>
      <c r="BO26" s="1030"/>
      <c r="BP26" s="422"/>
      <c r="BQ26" s="1029"/>
      <c r="BR26" s="1030"/>
      <c r="BS26" s="1030"/>
      <c r="BT26" s="430"/>
      <c r="BU26" s="1013"/>
      <c r="BV26" s="1014"/>
      <c r="BW26" s="1015"/>
      <c r="BX26" s="264"/>
    </row>
    <row r="27" spans="1:98" ht="18.95" customHeight="1" thickBot="1" x14ac:dyDescent="0.2">
      <c r="A27" s="16" t="s">
        <v>476</v>
      </c>
      <c r="B27" s="826" t="s">
        <v>382</v>
      </c>
      <c r="C27" s="826"/>
      <c r="D27" s="826"/>
      <c r="E27" s="826"/>
      <c r="F27" s="981"/>
      <c r="G27" s="535"/>
      <c r="H27" s="535"/>
      <c r="I27" s="221"/>
      <c r="J27" s="981"/>
      <c r="K27" s="535"/>
      <c r="L27" s="535"/>
      <c r="M27" s="251"/>
      <c r="N27" s="968"/>
      <c r="O27" s="969"/>
      <c r="P27" s="969"/>
      <c r="Q27" s="969"/>
      <c r="R27" s="970"/>
      <c r="S27" s="218"/>
      <c r="T27" s="218"/>
      <c r="U27" s="16" t="s">
        <v>516</v>
      </c>
      <c r="V27" s="1109"/>
      <c r="W27" s="1109"/>
      <c r="X27" s="1109"/>
      <c r="Y27" s="1109"/>
      <c r="Z27" s="981"/>
      <c r="AA27" s="535"/>
      <c r="AB27" s="535"/>
      <c r="AC27" s="221"/>
      <c r="AD27" s="981"/>
      <c r="AE27" s="535"/>
      <c r="AF27" s="535"/>
      <c r="AG27" s="219"/>
      <c r="AH27" s="1013"/>
      <c r="AI27" s="1014"/>
      <c r="AJ27" s="1014"/>
      <c r="AK27" s="1014"/>
      <c r="AL27" s="1015"/>
      <c r="AM27" s="218"/>
      <c r="AN27" s="218"/>
      <c r="AO27" s="16" t="s">
        <v>484</v>
      </c>
      <c r="AP27" s="826" t="s">
        <v>380</v>
      </c>
      <c r="AQ27" s="826"/>
      <c r="AR27" s="826"/>
      <c r="AS27" s="826"/>
      <c r="AT27" s="981"/>
      <c r="AU27" s="535"/>
      <c r="AV27" s="535"/>
      <c r="AW27" s="421"/>
      <c r="AX27" s="1041"/>
      <c r="AY27" s="1041"/>
      <c r="AZ27" s="1041"/>
      <c r="BA27" s="428"/>
      <c r="BB27" s="1013"/>
      <c r="BC27" s="1014"/>
      <c r="BD27" s="1014"/>
      <c r="BE27" s="1014"/>
      <c r="BF27" s="1015"/>
      <c r="BH27" s="16" t="s">
        <v>393</v>
      </c>
      <c r="BI27" s="826" t="s">
        <v>431</v>
      </c>
      <c r="BJ27" s="826"/>
      <c r="BK27" s="826"/>
      <c r="BL27" s="826"/>
      <c r="BM27" s="1029"/>
      <c r="BN27" s="1030"/>
      <c r="BO27" s="1030"/>
      <c r="BP27" s="422"/>
      <c r="BQ27" s="1029"/>
      <c r="BR27" s="1030"/>
      <c r="BS27" s="1030"/>
      <c r="BT27" s="433"/>
      <c r="BU27" s="1014"/>
      <c r="BV27" s="1014"/>
      <c r="BW27" s="1015"/>
      <c r="BX27" s="264"/>
    </row>
    <row r="28" spans="1:98" ht="18.95" customHeight="1" thickBot="1" x14ac:dyDescent="0.2">
      <c r="A28" s="16" t="s">
        <v>444</v>
      </c>
      <c r="B28" s="826" t="s">
        <v>380</v>
      </c>
      <c r="C28" s="826"/>
      <c r="D28" s="826"/>
      <c r="E28" s="826"/>
      <c r="F28" s="1070"/>
      <c r="G28" s="1071"/>
      <c r="H28" s="1071"/>
      <c r="I28" s="221"/>
      <c r="J28" s="1083"/>
      <c r="K28" s="1083"/>
      <c r="L28" s="1083"/>
      <c r="M28" s="251"/>
      <c r="N28" s="968"/>
      <c r="O28" s="969"/>
      <c r="P28" s="969"/>
      <c r="Q28" s="969"/>
      <c r="R28" s="970"/>
      <c r="S28" s="218"/>
      <c r="T28" s="218"/>
      <c r="U28" s="16" t="s">
        <v>517</v>
      </c>
      <c r="V28" s="824" t="s">
        <v>380</v>
      </c>
      <c r="W28" s="824"/>
      <c r="X28" s="824"/>
      <c r="Y28" s="824"/>
      <c r="Z28" s="1070"/>
      <c r="AA28" s="1071"/>
      <c r="AB28" s="1071"/>
      <c r="AC28" s="221"/>
      <c r="AD28" s="1083"/>
      <c r="AE28" s="1083"/>
      <c r="AF28" s="1083"/>
      <c r="AG28" s="219"/>
      <c r="AH28" s="1013"/>
      <c r="AI28" s="1014"/>
      <c r="AJ28" s="1014"/>
      <c r="AK28" s="1014"/>
      <c r="AL28" s="1015"/>
      <c r="AM28" s="218"/>
      <c r="AN28" s="218"/>
      <c r="AO28" s="939" t="s">
        <v>175</v>
      </c>
      <c r="AP28" s="940"/>
      <c r="AQ28" s="940"/>
      <c r="AR28" s="940"/>
      <c r="AS28" s="940"/>
      <c r="AT28" s="368" t="s">
        <v>409</v>
      </c>
      <c r="AU28" s="952">
        <f>SUM(AT19:AV27)</f>
        <v>0</v>
      </c>
      <c r="AV28" s="952"/>
      <c r="AW28" s="372" t="s">
        <v>135</v>
      </c>
      <c r="AX28" s="374"/>
      <c r="AY28" s="952">
        <f>SUM(AX19:AZ27)</f>
        <v>0</v>
      </c>
      <c r="AZ28" s="952"/>
      <c r="BA28" s="372" t="s">
        <v>135</v>
      </c>
      <c r="BB28" s="1037">
        <f>SUM(BB19:BF27)</f>
        <v>0</v>
      </c>
      <c r="BC28" s="1037"/>
      <c r="BD28" s="1037"/>
      <c r="BE28" s="1037"/>
      <c r="BF28" s="1038"/>
      <c r="BH28" s="712" t="s">
        <v>568</v>
      </c>
      <c r="BI28" s="664"/>
      <c r="BJ28" s="664"/>
      <c r="BK28" s="664"/>
      <c r="BL28" s="664"/>
      <c r="BM28" s="953">
        <f>SUM(BM23:BO27)</f>
        <v>0</v>
      </c>
      <c r="BN28" s="952"/>
      <c r="BO28" s="952"/>
      <c r="BP28" s="372" t="s">
        <v>135</v>
      </c>
      <c r="BQ28" s="953">
        <f>SUM(BQ23:BS27)</f>
        <v>0</v>
      </c>
      <c r="BR28" s="952"/>
      <c r="BS28" s="952"/>
      <c r="BT28" s="372" t="s">
        <v>135</v>
      </c>
      <c r="BU28" s="1036"/>
      <c r="BV28" s="1037"/>
      <c r="BW28" s="1038"/>
      <c r="BX28" s="264"/>
    </row>
    <row r="29" spans="1:98" ht="18.95" customHeight="1" thickBot="1" x14ac:dyDescent="0.2">
      <c r="A29" s="939" t="s">
        <v>175</v>
      </c>
      <c r="B29" s="940"/>
      <c r="C29" s="940"/>
      <c r="D29" s="940"/>
      <c r="E29" s="940"/>
      <c r="F29" s="368" t="s">
        <v>407</v>
      </c>
      <c r="G29" s="972">
        <f>SUM(F20:H28)</f>
        <v>0</v>
      </c>
      <c r="H29" s="972"/>
      <c r="I29" s="363" t="s">
        <v>135</v>
      </c>
      <c r="J29" s="369"/>
      <c r="K29" s="972">
        <f>SUM(J20:L28)</f>
        <v>0</v>
      </c>
      <c r="L29" s="972"/>
      <c r="M29" s="363" t="s">
        <v>135</v>
      </c>
      <c r="N29" s="1110">
        <f>SUM(O20:R28)</f>
        <v>0</v>
      </c>
      <c r="O29" s="1079"/>
      <c r="P29" s="1079"/>
      <c r="Q29" s="1079"/>
      <c r="R29" s="1080"/>
      <c r="S29" s="218"/>
      <c r="T29" s="218"/>
      <c r="U29" s="939" t="s">
        <v>175</v>
      </c>
      <c r="V29" s="940"/>
      <c r="W29" s="940"/>
      <c r="X29" s="940"/>
      <c r="Y29" s="940"/>
      <c r="Z29" s="368" t="s">
        <v>408</v>
      </c>
      <c r="AA29" s="952">
        <f>SUM(Z20:AB28)</f>
        <v>0</v>
      </c>
      <c r="AB29" s="952"/>
      <c r="AC29" s="372" t="s">
        <v>135</v>
      </c>
      <c r="AD29" s="369"/>
      <c r="AE29" s="952">
        <f>SUM(AD20:AF28)</f>
        <v>0</v>
      </c>
      <c r="AF29" s="952"/>
      <c r="AG29" s="363" t="s">
        <v>135</v>
      </c>
      <c r="AH29" s="1036">
        <f>SUM(AH20:AL28)</f>
        <v>0</v>
      </c>
      <c r="AI29" s="1037"/>
      <c r="AJ29" s="1037"/>
      <c r="AK29" s="1037"/>
      <c r="AL29" s="1038"/>
      <c r="AM29" s="218"/>
      <c r="AN29" s="218"/>
      <c r="AO29" s="216">
        <v>22</v>
      </c>
      <c r="AP29" s="216" t="s">
        <v>246</v>
      </c>
      <c r="AQ29" s="216"/>
      <c r="AR29" s="216"/>
      <c r="AS29" s="216"/>
      <c r="AT29" s="216"/>
      <c r="AU29" s="234" t="s">
        <v>552</v>
      </c>
      <c r="AV29" s="217"/>
      <c r="AW29" s="218"/>
      <c r="AX29" s="218"/>
      <c r="AY29" s="218"/>
      <c r="AZ29" s="218"/>
      <c r="BA29" s="218"/>
      <c r="BH29" s="1160" t="s">
        <v>484</v>
      </c>
      <c r="BI29" s="1166" t="s">
        <v>662</v>
      </c>
      <c r="BJ29" s="1167"/>
      <c r="BK29" s="1167"/>
      <c r="BL29" s="1168"/>
      <c r="BM29" s="1169"/>
      <c r="BN29" s="1165"/>
      <c r="BO29" s="1165"/>
      <c r="BP29" s="434"/>
      <c r="BQ29" s="1165"/>
      <c r="BR29" s="1165"/>
      <c r="BS29" s="1165"/>
      <c r="BT29" s="435"/>
      <c r="BU29" s="1162"/>
      <c r="BV29" s="1163"/>
      <c r="BW29" s="1164"/>
      <c r="BX29" s="254"/>
    </row>
    <row r="30" spans="1:98" ht="15.75" customHeight="1" thickBot="1" x14ac:dyDescent="0.2">
      <c r="A30" s="216">
        <v>12</v>
      </c>
      <c r="B30" s="216" t="s">
        <v>244</v>
      </c>
      <c r="C30" s="216"/>
      <c r="D30" s="216"/>
      <c r="E30" s="216"/>
      <c r="F30" s="217"/>
      <c r="G30" s="234" t="s">
        <v>477</v>
      </c>
      <c r="H30" s="217"/>
      <c r="I30" s="217"/>
      <c r="J30" s="217"/>
      <c r="K30" s="217"/>
      <c r="L30" s="217"/>
      <c r="M30" s="217"/>
      <c r="N30" s="217"/>
      <c r="O30" s="217"/>
      <c r="P30" s="217"/>
      <c r="Q30" s="217"/>
      <c r="R30" s="217"/>
      <c r="S30" s="217"/>
      <c r="T30" s="217"/>
      <c r="U30" s="216">
        <v>17</v>
      </c>
      <c r="V30" s="216" t="s">
        <v>245</v>
      </c>
      <c r="W30" s="216"/>
      <c r="X30" s="216"/>
      <c r="Y30" s="216"/>
      <c r="Z30" s="217"/>
      <c r="AA30" s="234" t="s">
        <v>518</v>
      </c>
      <c r="AB30" s="217"/>
      <c r="AC30" s="218"/>
      <c r="AD30" s="218"/>
      <c r="AE30" s="218"/>
      <c r="AF30" s="218"/>
      <c r="AG30" s="218"/>
      <c r="AH30" s="218"/>
      <c r="AI30" s="218"/>
      <c r="AJ30" s="218"/>
      <c r="AK30" s="218"/>
      <c r="AL30" s="218"/>
      <c r="AM30" s="218"/>
      <c r="AN30" s="218"/>
      <c r="AO30" s="712" t="s">
        <v>215</v>
      </c>
      <c r="AP30" s="664"/>
      <c r="AQ30" s="664"/>
      <c r="AR30" s="664"/>
      <c r="AS30" s="664"/>
      <c r="AT30" s="912" t="s">
        <v>605</v>
      </c>
      <c r="AU30" s="913"/>
      <c r="AV30" s="913"/>
      <c r="AW30" s="914"/>
      <c r="AX30" s="664" t="s">
        <v>606</v>
      </c>
      <c r="AY30" s="664"/>
      <c r="AZ30" s="664"/>
      <c r="BA30" s="665"/>
      <c r="BB30" s="712" t="s">
        <v>459</v>
      </c>
      <c r="BC30" s="664"/>
      <c r="BD30" s="664"/>
      <c r="BE30" s="664"/>
      <c r="BF30" s="665"/>
      <c r="BH30" s="1161"/>
      <c r="BI30" s="1062" t="s">
        <v>380</v>
      </c>
      <c r="BJ30" s="1062"/>
      <c r="BK30" s="1062"/>
      <c r="BL30" s="1062"/>
      <c r="BM30" s="1033"/>
      <c r="BN30" s="736"/>
      <c r="BO30" s="736"/>
      <c r="BP30" s="431"/>
      <c r="BQ30" s="736"/>
      <c r="BR30" s="736"/>
      <c r="BS30" s="736"/>
      <c r="BT30" s="432"/>
      <c r="BU30" s="1170"/>
      <c r="BV30" s="1171"/>
      <c r="BW30" s="1172"/>
      <c r="BX30" s="218"/>
    </row>
    <row r="31" spans="1:98" ht="18.95" customHeight="1" thickBot="1" x14ac:dyDescent="0.2">
      <c r="A31" s="712" t="s">
        <v>201</v>
      </c>
      <c r="B31" s="664"/>
      <c r="C31" s="664"/>
      <c r="D31" s="664"/>
      <c r="E31" s="664"/>
      <c r="F31" s="912" t="s">
        <v>605</v>
      </c>
      <c r="G31" s="913"/>
      <c r="H31" s="913"/>
      <c r="I31" s="914"/>
      <c r="J31" s="664" t="s">
        <v>606</v>
      </c>
      <c r="K31" s="664"/>
      <c r="L31" s="664"/>
      <c r="M31" s="665"/>
      <c r="N31" s="712" t="s">
        <v>459</v>
      </c>
      <c r="O31" s="664"/>
      <c r="P31" s="664"/>
      <c r="Q31" s="664"/>
      <c r="R31" s="665"/>
      <c r="S31" s="218"/>
      <c r="T31" s="218"/>
      <c r="U31" s="712" t="s">
        <v>215</v>
      </c>
      <c r="V31" s="664"/>
      <c r="W31" s="664"/>
      <c r="X31" s="664"/>
      <c r="Y31" s="664"/>
      <c r="Z31" s="912" t="s">
        <v>605</v>
      </c>
      <c r="AA31" s="913"/>
      <c r="AB31" s="913"/>
      <c r="AC31" s="914"/>
      <c r="AD31" s="664" t="s">
        <v>606</v>
      </c>
      <c r="AE31" s="664"/>
      <c r="AF31" s="664"/>
      <c r="AG31" s="665"/>
      <c r="AH31" s="712" t="s">
        <v>459</v>
      </c>
      <c r="AI31" s="664"/>
      <c r="AJ31" s="664"/>
      <c r="AK31" s="664"/>
      <c r="AL31" s="665"/>
      <c r="AM31" s="218"/>
      <c r="AN31" s="218"/>
      <c r="AO31" s="16" t="s">
        <v>553</v>
      </c>
      <c r="AP31" s="826" t="s">
        <v>251</v>
      </c>
      <c r="AQ31" s="826"/>
      <c r="AR31" s="826"/>
      <c r="AS31" s="826"/>
      <c r="AT31" s="981"/>
      <c r="AU31" s="535"/>
      <c r="AV31" s="535"/>
      <c r="AW31" s="420"/>
      <c r="AX31" s="981"/>
      <c r="AY31" s="535"/>
      <c r="AZ31" s="535"/>
      <c r="BA31" s="423"/>
      <c r="BB31" s="1013"/>
      <c r="BC31" s="1014"/>
      <c r="BD31" s="1014"/>
      <c r="BE31" s="1014"/>
      <c r="BF31" s="1015"/>
      <c r="BH31" s="939" t="s">
        <v>175</v>
      </c>
      <c r="BI31" s="940"/>
      <c r="BJ31" s="940"/>
      <c r="BK31" s="940"/>
      <c r="BL31" s="940"/>
      <c r="BM31" s="368" t="s">
        <v>406</v>
      </c>
      <c r="BN31" s="952">
        <f>BM22+BM28+BM29+BM30</f>
        <v>0</v>
      </c>
      <c r="BO31" s="952"/>
      <c r="BP31" s="372" t="s">
        <v>135</v>
      </c>
      <c r="BQ31" s="364"/>
      <c r="BR31" s="952">
        <f>BQ22+BQ28+BQ29+BQ30</f>
        <v>0</v>
      </c>
      <c r="BS31" s="952"/>
      <c r="BT31" s="379" t="s">
        <v>135</v>
      </c>
      <c r="BU31" s="1036">
        <f>SUM(BU19:BW29)</f>
        <v>0</v>
      </c>
      <c r="BV31" s="1037"/>
      <c r="BW31" s="1038"/>
      <c r="BX31" s="218"/>
    </row>
    <row r="32" spans="1:98" ht="18.95" customHeight="1" thickBot="1" x14ac:dyDescent="0.2">
      <c r="A32" s="16" t="s">
        <v>469</v>
      </c>
      <c r="B32" s="824" t="s">
        <v>249</v>
      </c>
      <c r="C32" s="824"/>
      <c r="D32" s="824"/>
      <c r="E32" s="824"/>
      <c r="F32" s="981"/>
      <c r="G32" s="535"/>
      <c r="H32" s="535"/>
      <c r="I32" s="262"/>
      <c r="J32" s="981"/>
      <c r="K32" s="535"/>
      <c r="L32" s="535"/>
      <c r="M32" s="263"/>
      <c r="N32" s="968"/>
      <c r="O32" s="969"/>
      <c r="P32" s="969"/>
      <c r="Q32" s="969"/>
      <c r="R32" s="970"/>
      <c r="S32" s="218"/>
      <c r="T32" s="218"/>
      <c r="U32" s="16" t="s">
        <v>445</v>
      </c>
      <c r="V32" s="826" t="s">
        <v>250</v>
      </c>
      <c r="W32" s="826"/>
      <c r="X32" s="826"/>
      <c r="Y32" s="826"/>
      <c r="Z32" s="981"/>
      <c r="AA32" s="535"/>
      <c r="AB32" s="535"/>
      <c r="AC32" s="220"/>
      <c r="AD32" s="981"/>
      <c r="AE32" s="535"/>
      <c r="AF32" s="535"/>
      <c r="AG32" s="197"/>
      <c r="AH32" s="1013"/>
      <c r="AI32" s="1014"/>
      <c r="AJ32" s="1014"/>
      <c r="AK32" s="1014"/>
      <c r="AL32" s="1015"/>
      <c r="AM32" s="218"/>
      <c r="AN32" s="218"/>
      <c r="AO32" s="250" t="s">
        <v>554</v>
      </c>
      <c r="AP32" s="826" t="s">
        <v>255</v>
      </c>
      <c r="AQ32" s="826"/>
      <c r="AR32" s="826"/>
      <c r="AS32" s="826"/>
      <c r="AT32" s="981"/>
      <c r="AU32" s="535"/>
      <c r="AV32" s="535"/>
      <c r="AW32" s="421"/>
      <c r="AX32" s="981"/>
      <c r="AY32" s="535"/>
      <c r="AZ32" s="535"/>
      <c r="BA32" s="424"/>
      <c r="BB32" s="1013"/>
      <c r="BC32" s="1014"/>
      <c r="BD32" s="1014"/>
      <c r="BE32" s="1014"/>
      <c r="BF32" s="1015"/>
      <c r="BH32" s="216">
        <v>26</v>
      </c>
      <c r="BI32" s="216" t="s">
        <v>247</v>
      </c>
      <c r="BJ32" s="216"/>
      <c r="BK32" s="216"/>
      <c r="BL32" s="216"/>
      <c r="BM32" s="216"/>
      <c r="BN32" s="234" t="s">
        <v>248</v>
      </c>
      <c r="BO32" s="218"/>
      <c r="BP32" s="218"/>
      <c r="BQ32" s="218"/>
      <c r="BR32" s="218"/>
      <c r="BS32" s="218"/>
      <c r="BT32" s="218"/>
      <c r="BU32" s="218"/>
      <c r="BV32" s="218"/>
      <c r="BW32" s="218"/>
      <c r="BX32" s="218"/>
    </row>
    <row r="33" spans="1:76" ht="18.95" customHeight="1" x14ac:dyDescent="0.15">
      <c r="A33" s="16" t="s">
        <v>381</v>
      </c>
      <c r="B33" s="824" t="s">
        <v>253</v>
      </c>
      <c r="C33" s="824"/>
      <c r="D33" s="824"/>
      <c r="E33" s="824"/>
      <c r="F33" s="981"/>
      <c r="G33" s="535"/>
      <c r="H33" s="535"/>
      <c r="I33" s="221"/>
      <c r="J33" s="981"/>
      <c r="K33" s="535"/>
      <c r="L33" s="535"/>
      <c r="M33" s="266"/>
      <c r="N33" s="968"/>
      <c r="O33" s="969"/>
      <c r="P33" s="969"/>
      <c r="Q33" s="969"/>
      <c r="R33" s="970"/>
      <c r="S33" s="218"/>
      <c r="T33" s="218"/>
      <c r="U33" s="250" t="s">
        <v>519</v>
      </c>
      <c r="V33" s="826" t="s">
        <v>254</v>
      </c>
      <c r="W33" s="826"/>
      <c r="X33" s="826"/>
      <c r="Y33" s="826"/>
      <c r="Z33" s="981"/>
      <c r="AA33" s="535"/>
      <c r="AB33" s="535"/>
      <c r="AC33" s="267"/>
      <c r="AD33" s="981"/>
      <c r="AE33" s="535"/>
      <c r="AF33" s="535"/>
      <c r="AG33" s="268"/>
      <c r="AH33" s="1013"/>
      <c r="AI33" s="1014"/>
      <c r="AJ33" s="1014"/>
      <c r="AK33" s="1014"/>
      <c r="AL33" s="1015"/>
      <c r="AM33" s="218"/>
      <c r="AN33" s="218"/>
      <c r="AO33" s="16" t="s">
        <v>555</v>
      </c>
      <c r="AP33" s="826" t="s">
        <v>670</v>
      </c>
      <c r="AQ33" s="826"/>
      <c r="AR33" s="826"/>
      <c r="AS33" s="827"/>
      <c r="AT33" s="981"/>
      <c r="AU33" s="535"/>
      <c r="AV33" s="535"/>
      <c r="AW33" s="421"/>
      <c r="AX33" s="981"/>
      <c r="AY33" s="535"/>
      <c r="AZ33" s="535"/>
      <c r="BA33" s="424"/>
      <c r="BB33" s="1013"/>
      <c r="BC33" s="1014"/>
      <c r="BD33" s="1014"/>
      <c r="BE33" s="1014"/>
      <c r="BF33" s="1015"/>
      <c r="BH33" s="712" t="s">
        <v>215</v>
      </c>
      <c r="BI33" s="664"/>
      <c r="BJ33" s="664"/>
      <c r="BK33" s="664"/>
      <c r="BL33" s="664"/>
      <c r="BM33" s="912" t="s">
        <v>605</v>
      </c>
      <c r="BN33" s="913"/>
      <c r="BO33" s="913"/>
      <c r="BP33" s="914"/>
      <c r="BQ33" s="664" t="s">
        <v>606</v>
      </c>
      <c r="BR33" s="664"/>
      <c r="BS33" s="664"/>
      <c r="BT33" s="665"/>
      <c r="BU33" s="712" t="s">
        <v>216</v>
      </c>
      <c r="BV33" s="664"/>
      <c r="BW33" s="665"/>
      <c r="BX33" s="218"/>
    </row>
    <row r="34" spans="1:76" ht="18.95" customHeight="1" x14ac:dyDescent="0.15">
      <c r="A34" s="16" t="s">
        <v>478</v>
      </c>
      <c r="B34" s="824" t="s">
        <v>257</v>
      </c>
      <c r="C34" s="824"/>
      <c r="D34" s="824"/>
      <c r="E34" s="824"/>
      <c r="F34" s="981"/>
      <c r="G34" s="535"/>
      <c r="H34" s="535"/>
      <c r="I34" s="221"/>
      <c r="J34" s="981"/>
      <c r="K34" s="535"/>
      <c r="L34" s="535"/>
      <c r="M34" s="266"/>
      <c r="N34" s="968"/>
      <c r="O34" s="969"/>
      <c r="P34" s="969"/>
      <c r="Q34" s="969"/>
      <c r="R34" s="970"/>
      <c r="S34" s="218"/>
      <c r="T34" s="218"/>
      <c r="U34" s="16" t="s">
        <v>520</v>
      </c>
      <c r="V34" s="826" t="s">
        <v>258</v>
      </c>
      <c r="W34" s="826"/>
      <c r="X34" s="826"/>
      <c r="Y34" s="826"/>
      <c r="Z34" s="981"/>
      <c r="AA34" s="535"/>
      <c r="AB34" s="535"/>
      <c r="AC34" s="267"/>
      <c r="AD34" s="981"/>
      <c r="AE34" s="535"/>
      <c r="AF34" s="535"/>
      <c r="AG34" s="268"/>
      <c r="AH34" s="1013"/>
      <c r="AI34" s="1014"/>
      <c r="AJ34" s="1014"/>
      <c r="AK34" s="1014"/>
      <c r="AL34" s="1015"/>
      <c r="AM34" s="218"/>
      <c r="AN34" s="218"/>
      <c r="AO34" s="250" t="s">
        <v>447</v>
      </c>
      <c r="AP34" s="826" t="s">
        <v>263</v>
      </c>
      <c r="AQ34" s="826"/>
      <c r="AR34" s="826"/>
      <c r="AS34" s="826"/>
      <c r="AT34" s="981"/>
      <c r="AU34" s="535"/>
      <c r="AV34" s="535"/>
      <c r="AW34" s="421"/>
      <c r="AX34" s="981"/>
      <c r="AY34" s="535"/>
      <c r="AZ34" s="535"/>
      <c r="BA34" s="424"/>
      <c r="BB34" s="1013"/>
      <c r="BC34" s="1014"/>
      <c r="BD34" s="1014"/>
      <c r="BE34" s="1014"/>
      <c r="BF34" s="1015"/>
      <c r="BH34" s="226" t="s">
        <v>445</v>
      </c>
      <c r="BI34" s="826" t="s">
        <v>252</v>
      </c>
      <c r="BJ34" s="826"/>
      <c r="BK34" s="826"/>
      <c r="BL34" s="826"/>
      <c r="BM34" s="981"/>
      <c r="BN34" s="535"/>
      <c r="BO34" s="535"/>
      <c r="BP34" s="436"/>
      <c r="BQ34" s="981"/>
      <c r="BR34" s="535"/>
      <c r="BS34" s="535"/>
      <c r="BT34" s="437"/>
      <c r="BU34" s="1013"/>
      <c r="BV34" s="1014"/>
      <c r="BW34" s="1015"/>
      <c r="BX34" s="218"/>
    </row>
    <row r="35" spans="1:76" ht="18.95" customHeight="1" x14ac:dyDescent="0.15">
      <c r="A35" s="16" t="s">
        <v>479</v>
      </c>
      <c r="B35" s="824" t="s">
        <v>260</v>
      </c>
      <c r="C35" s="824"/>
      <c r="D35" s="824"/>
      <c r="E35" s="824"/>
      <c r="F35" s="981"/>
      <c r="G35" s="535"/>
      <c r="H35" s="535"/>
      <c r="I35" s="221"/>
      <c r="J35" s="981"/>
      <c r="K35" s="535"/>
      <c r="L35" s="535"/>
      <c r="M35" s="266"/>
      <c r="N35" s="968"/>
      <c r="O35" s="969"/>
      <c r="P35" s="969"/>
      <c r="Q35" s="969"/>
      <c r="R35" s="970"/>
      <c r="S35" s="218"/>
      <c r="T35" s="218"/>
      <c r="U35" s="16" t="s">
        <v>521</v>
      </c>
      <c r="V35" s="826" t="s">
        <v>262</v>
      </c>
      <c r="W35" s="826"/>
      <c r="X35" s="826"/>
      <c r="Y35" s="826"/>
      <c r="Z35" s="981"/>
      <c r="AA35" s="535"/>
      <c r="AB35" s="535"/>
      <c r="AC35" s="267"/>
      <c r="AD35" s="981"/>
      <c r="AE35" s="535"/>
      <c r="AF35" s="535"/>
      <c r="AG35" s="268"/>
      <c r="AH35" s="1013"/>
      <c r="AI35" s="1014"/>
      <c r="AJ35" s="1014"/>
      <c r="AK35" s="1014"/>
      <c r="AL35" s="1015"/>
      <c r="AM35" s="218"/>
      <c r="AN35" s="218"/>
      <c r="AO35" s="16" t="s">
        <v>556</v>
      </c>
      <c r="AP35" s="826" t="s">
        <v>266</v>
      </c>
      <c r="AQ35" s="826"/>
      <c r="AR35" s="826"/>
      <c r="AS35" s="826"/>
      <c r="AT35" s="981"/>
      <c r="AU35" s="535"/>
      <c r="AV35" s="535"/>
      <c r="AW35" s="421"/>
      <c r="AX35" s="981"/>
      <c r="AY35" s="535"/>
      <c r="AZ35" s="535"/>
      <c r="BA35" s="424"/>
      <c r="BB35" s="1013"/>
      <c r="BC35" s="1014"/>
      <c r="BD35" s="1014"/>
      <c r="BE35" s="1014"/>
      <c r="BF35" s="1015"/>
      <c r="BH35" s="16" t="s">
        <v>512</v>
      </c>
      <c r="BI35" s="826" t="s">
        <v>256</v>
      </c>
      <c r="BJ35" s="826"/>
      <c r="BK35" s="826"/>
      <c r="BL35" s="826"/>
      <c r="BM35" s="981"/>
      <c r="BN35" s="535"/>
      <c r="BO35" s="535"/>
      <c r="BP35" s="421"/>
      <c r="BQ35" s="981"/>
      <c r="BR35" s="535"/>
      <c r="BS35" s="535"/>
      <c r="BT35" s="424"/>
      <c r="BU35" s="1013"/>
      <c r="BV35" s="1014"/>
      <c r="BW35" s="1015"/>
      <c r="BX35" s="218"/>
    </row>
    <row r="36" spans="1:76" ht="18.95" customHeight="1" x14ac:dyDescent="0.15">
      <c r="A36" s="16" t="s">
        <v>480</v>
      </c>
      <c r="B36" s="826" t="s">
        <v>265</v>
      </c>
      <c r="C36" s="826"/>
      <c r="D36" s="826"/>
      <c r="E36" s="826"/>
      <c r="F36" s="981"/>
      <c r="G36" s="535"/>
      <c r="H36" s="535"/>
      <c r="I36" s="221"/>
      <c r="J36" s="981"/>
      <c r="K36" s="535"/>
      <c r="L36" s="535"/>
      <c r="M36" s="266"/>
      <c r="N36" s="968"/>
      <c r="O36" s="969"/>
      <c r="P36" s="969"/>
      <c r="Q36" s="969"/>
      <c r="R36" s="970"/>
      <c r="S36" s="218"/>
      <c r="T36" s="218"/>
      <c r="U36" s="16" t="s">
        <v>522</v>
      </c>
      <c r="V36" s="826" t="s">
        <v>383</v>
      </c>
      <c r="W36" s="826"/>
      <c r="X36" s="826"/>
      <c r="Y36" s="826"/>
      <c r="Z36" s="981"/>
      <c r="AA36" s="535"/>
      <c r="AB36" s="535"/>
      <c r="AC36" s="267"/>
      <c r="AD36" s="981"/>
      <c r="AE36" s="535"/>
      <c r="AF36" s="535"/>
      <c r="AG36" s="268"/>
      <c r="AH36" s="1013"/>
      <c r="AI36" s="1014"/>
      <c r="AJ36" s="1014"/>
      <c r="AK36" s="1014"/>
      <c r="AL36" s="1015"/>
      <c r="AM36" s="218"/>
      <c r="AN36" s="218"/>
      <c r="AO36" s="250" t="s">
        <v>481</v>
      </c>
      <c r="AP36" s="826" t="s">
        <v>270</v>
      </c>
      <c r="AQ36" s="826"/>
      <c r="AR36" s="826"/>
      <c r="AS36" s="826"/>
      <c r="AT36" s="981"/>
      <c r="AU36" s="535"/>
      <c r="AV36" s="535"/>
      <c r="AW36" s="421"/>
      <c r="AX36" s="981"/>
      <c r="AY36" s="535"/>
      <c r="AZ36" s="535"/>
      <c r="BA36" s="424"/>
      <c r="BB36" s="1013"/>
      <c r="BC36" s="1014"/>
      <c r="BD36" s="1014"/>
      <c r="BE36" s="1014"/>
      <c r="BF36" s="1015"/>
      <c r="BH36" s="250" t="s">
        <v>532</v>
      </c>
      <c r="BI36" s="826" t="s">
        <v>259</v>
      </c>
      <c r="BJ36" s="826"/>
      <c r="BK36" s="826"/>
      <c r="BL36" s="826"/>
      <c r="BM36" s="981"/>
      <c r="BN36" s="535"/>
      <c r="BO36" s="535"/>
      <c r="BP36" s="421"/>
      <c r="BQ36" s="981"/>
      <c r="BR36" s="535"/>
      <c r="BS36" s="535"/>
      <c r="BT36" s="424"/>
      <c r="BU36" s="1013"/>
      <c r="BV36" s="1014"/>
      <c r="BW36" s="1015"/>
      <c r="BX36" s="218"/>
    </row>
    <row r="37" spans="1:76" ht="18.95" customHeight="1" x14ac:dyDescent="0.15">
      <c r="A37" s="16" t="s">
        <v>481</v>
      </c>
      <c r="B37" s="826" t="s">
        <v>268</v>
      </c>
      <c r="C37" s="826"/>
      <c r="D37" s="826"/>
      <c r="E37" s="826"/>
      <c r="F37" s="981"/>
      <c r="G37" s="535"/>
      <c r="H37" s="535"/>
      <c r="I37" s="221"/>
      <c r="J37" s="981"/>
      <c r="K37" s="535"/>
      <c r="L37" s="535"/>
      <c r="M37" s="266"/>
      <c r="N37" s="968"/>
      <c r="O37" s="969"/>
      <c r="P37" s="969"/>
      <c r="Q37" s="969"/>
      <c r="R37" s="970"/>
      <c r="S37" s="218"/>
      <c r="T37" s="218"/>
      <c r="U37" s="250" t="s">
        <v>448</v>
      </c>
      <c r="V37" s="826" t="s">
        <v>269</v>
      </c>
      <c r="W37" s="826"/>
      <c r="X37" s="826"/>
      <c r="Y37" s="826"/>
      <c r="Z37" s="981"/>
      <c r="AA37" s="535"/>
      <c r="AB37" s="535"/>
      <c r="AC37" s="267"/>
      <c r="AD37" s="981"/>
      <c r="AE37" s="535"/>
      <c r="AF37" s="535"/>
      <c r="AG37" s="268"/>
      <c r="AH37" s="1013"/>
      <c r="AI37" s="1014"/>
      <c r="AJ37" s="1014"/>
      <c r="AK37" s="1014"/>
      <c r="AL37" s="1015"/>
      <c r="AM37" s="218"/>
      <c r="AN37" s="218"/>
      <c r="AO37" s="16" t="s">
        <v>557</v>
      </c>
      <c r="AP37" s="826" t="s">
        <v>272</v>
      </c>
      <c r="AQ37" s="826"/>
      <c r="AR37" s="826"/>
      <c r="AS37" s="826"/>
      <c r="AT37" s="981"/>
      <c r="AU37" s="535"/>
      <c r="AV37" s="535"/>
      <c r="AW37" s="421"/>
      <c r="AX37" s="981"/>
      <c r="AY37" s="535"/>
      <c r="AZ37" s="535"/>
      <c r="BA37" s="424"/>
      <c r="BB37" s="1013"/>
      <c r="BC37" s="1014"/>
      <c r="BD37" s="1014"/>
      <c r="BE37" s="1014"/>
      <c r="BF37" s="1015"/>
      <c r="BH37" s="16" t="s">
        <v>542</v>
      </c>
      <c r="BI37" s="826" t="s">
        <v>264</v>
      </c>
      <c r="BJ37" s="826"/>
      <c r="BK37" s="826"/>
      <c r="BL37" s="826"/>
      <c r="BM37" s="981"/>
      <c r="BN37" s="535"/>
      <c r="BO37" s="535"/>
      <c r="BP37" s="421"/>
      <c r="BQ37" s="981"/>
      <c r="BR37" s="535"/>
      <c r="BS37" s="535"/>
      <c r="BT37" s="424"/>
      <c r="BU37" s="1013"/>
      <c r="BV37" s="1014"/>
      <c r="BW37" s="1015"/>
      <c r="BX37" s="218"/>
    </row>
    <row r="38" spans="1:76" ht="18.95" customHeight="1" x14ac:dyDescent="0.15">
      <c r="A38" s="16" t="s">
        <v>482</v>
      </c>
      <c r="B38" s="824" t="s">
        <v>271</v>
      </c>
      <c r="C38" s="824"/>
      <c r="D38" s="824"/>
      <c r="E38" s="824"/>
      <c r="F38" s="981"/>
      <c r="G38" s="535"/>
      <c r="H38" s="535"/>
      <c r="I38" s="221"/>
      <c r="J38" s="981"/>
      <c r="K38" s="535"/>
      <c r="L38" s="535"/>
      <c r="M38" s="266"/>
      <c r="N38" s="968"/>
      <c r="O38" s="969"/>
      <c r="P38" s="969"/>
      <c r="Q38" s="969"/>
      <c r="R38" s="970"/>
      <c r="S38" s="218"/>
      <c r="T38" s="218"/>
      <c r="U38" s="16" t="s">
        <v>523</v>
      </c>
      <c r="V38" s="826" t="s">
        <v>566</v>
      </c>
      <c r="W38" s="826"/>
      <c r="X38" s="826"/>
      <c r="Y38" s="826"/>
      <c r="Z38" s="981"/>
      <c r="AA38" s="535"/>
      <c r="AB38" s="535"/>
      <c r="AC38" s="267"/>
      <c r="AD38" s="981"/>
      <c r="AE38" s="535"/>
      <c r="AF38" s="535"/>
      <c r="AG38" s="268"/>
      <c r="AH38" s="1013"/>
      <c r="AI38" s="1014"/>
      <c r="AJ38" s="1014"/>
      <c r="AK38" s="1014"/>
      <c r="AL38" s="1015"/>
      <c r="AM38" s="218"/>
      <c r="AN38" s="218"/>
      <c r="AO38" s="16" t="s">
        <v>558</v>
      </c>
      <c r="AP38" s="826" t="s">
        <v>384</v>
      </c>
      <c r="AQ38" s="826"/>
      <c r="AR38" s="826"/>
      <c r="AS38" s="826"/>
      <c r="AT38" s="981"/>
      <c r="AU38" s="535"/>
      <c r="AV38" s="535"/>
      <c r="AW38" s="421"/>
      <c r="AX38" s="981"/>
      <c r="AY38" s="535"/>
      <c r="AZ38" s="535"/>
      <c r="BA38" s="424"/>
      <c r="BB38" s="1013"/>
      <c r="BC38" s="1014"/>
      <c r="BD38" s="1014"/>
      <c r="BE38" s="1014"/>
      <c r="BF38" s="1015"/>
      <c r="BH38" s="16" t="s">
        <v>543</v>
      </c>
      <c r="BI38" s="826" t="s">
        <v>267</v>
      </c>
      <c r="BJ38" s="826"/>
      <c r="BK38" s="826"/>
      <c r="BL38" s="826"/>
      <c r="BM38" s="981"/>
      <c r="BN38" s="535"/>
      <c r="BO38" s="535"/>
      <c r="BP38" s="421"/>
      <c r="BQ38" s="981"/>
      <c r="BR38" s="535"/>
      <c r="BS38" s="535"/>
      <c r="BT38" s="424"/>
      <c r="BU38" s="1013"/>
      <c r="BV38" s="1014"/>
      <c r="BW38" s="1015"/>
      <c r="BX38" s="218"/>
    </row>
    <row r="39" spans="1:76" ht="18.95" customHeight="1" thickBot="1" x14ac:dyDescent="0.2">
      <c r="A39" s="16" t="s">
        <v>483</v>
      </c>
      <c r="B39" s="824" t="s">
        <v>273</v>
      </c>
      <c r="C39" s="824"/>
      <c r="D39" s="824"/>
      <c r="E39" s="824"/>
      <c r="F39" s="981"/>
      <c r="G39" s="535"/>
      <c r="H39" s="535"/>
      <c r="I39" s="221"/>
      <c r="J39" s="981"/>
      <c r="K39" s="535"/>
      <c r="L39" s="535"/>
      <c r="M39" s="266"/>
      <c r="N39" s="968"/>
      <c r="O39" s="969"/>
      <c r="P39" s="969"/>
      <c r="Q39" s="969"/>
      <c r="R39" s="970"/>
      <c r="S39" s="218"/>
      <c r="T39" s="218"/>
      <c r="U39" s="16" t="s">
        <v>524</v>
      </c>
      <c r="V39" s="826" t="s">
        <v>274</v>
      </c>
      <c r="W39" s="826"/>
      <c r="X39" s="826"/>
      <c r="Y39" s="826"/>
      <c r="Z39" s="981"/>
      <c r="AA39" s="535"/>
      <c r="AB39" s="535"/>
      <c r="AC39" s="267"/>
      <c r="AD39" s="981"/>
      <c r="AE39" s="535"/>
      <c r="AF39" s="535"/>
      <c r="AG39" s="268"/>
      <c r="AH39" s="1013"/>
      <c r="AI39" s="1014"/>
      <c r="AJ39" s="1014"/>
      <c r="AK39" s="1014"/>
      <c r="AL39" s="1015"/>
      <c r="AM39" s="218"/>
      <c r="AN39" s="218"/>
      <c r="AO39" s="16" t="s">
        <v>559</v>
      </c>
      <c r="AP39" s="826" t="s">
        <v>275</v>
      </c>
      <c r="AQ39" s="826"/>
      <c r="AR39" s="826"/>
      <c r="AS39" s="826"/>
      <c r="AT39" s="981"/>
      <c r="AU39" s="535"/>
      <c r="AV39" s="535"/>
      <c r="AW39" s="422"/>
      <c r="AX39" s="1041"/>
      <c r="AY39" s="1041"/>
      <c r="AZ39" s="1041"/>
      <c r="BA39" s="425"/>
      <c r="BB39" s="1013"/>
      <c r="BC39" s="1014"/>
      <c r="BD39" s="1014"/>
      <c r="BE39" s="1014"/>
      <c r="BF39" s="1015"/>
      <c r="BH39" s="16" t="s">
        <v>544</v>
      </c>
      <c r="BI39" s="895"/>
      <c r="BJ39" s="895"/>
      <c r="BK39" s="895"/>
      <c r="BL39" s="895"/>
      <c r="BM39" s="981"/>
      <c r="BN39" s="535"/>
      <c r="BO39" s="535"/>
      <c r="BP39" s="421"/>
      <c r="BQ39" s="1041"/>
      <c r="BR39" s="1041"/>
      <c r="BS39" s="1041"/>
      <c r="BT39" s="424"/>
      <c r="BU39" s="1013"/>
      <c r="BV39" s="1014"/>
      <c r="BW39" s="1015"/>
      <c r="BX39" s="218"/>
    </row>
    <row r="40" spans="1:76" ht="18.95" customHeight="1" thickBot="1" x14ac:dyDescent="0.2">
      <c r="A40" s="16" t="s">
        <v>484</v>
      </c>
      <c r="B40" s="824" t="s">
        <v>380</v>
      </c>
      <c r="C40" s="824"/>
      <c r="D40" s="824"/>
      <c r="E40" s="824"/>
      <c r="F40" s="981"/>
      <c r="G40" s="535"/>
      <c r="H40" s="535"/>
      <c r="I40" s="221"/>
      <c r="J40" s="1077"/>
      <c r="K40" s="1077"/>
      <c r="L40" s="1077"/>
      <c r="M40" s="266"/>
      <c r="N40" s="968"/>
      <c r="O40" s="969"/>
      <c r="P40" s="969"/>
      <c r="Q40" s="969"/>
      <c r="R40" s="970"/>
      <c r="S40" s="218"/>
      <c r="T40" s="218"/>
      <c r="U40" s="16" t="s">
        <v>484</v>
      </c>
      <c r="V40" s="826" t="s">
        <v>380</v>
      </c>
      <c r="W40" s="826"/>
      <c r="X40" s="826"/>
      <c r="Y40" s="826"/>
      <c r="Z40" s="1081"/>
      <c r="AA40" s="1082"/>
      <c r="AB40" s="1082"/>
      <c r="AC40" s="267"/>
      <c r="AD40" s="1083"/>
      <c r="AE40" s="1083"/>
      <c r="AF40" s="1083"/>
      <c r="AG40" s="268"/>
      <c r="AH40" s="1013"/>
      <c r="AI40" s="1014"/>
      <c r="AJ40" s="1014"/>
      <c r="AK40" s="1014"/>
      <c r="AL40" s="1015"/>
      <c r="AM40" s="218"/>
      <c r="AN40" s="218"/>
      <c r="AO40" s="939" t="s">
        <v>175</v>
      </c>
      <c r="AP40" s="940"/>
      <c r="AQ40" s="940"/>
      <c r="AR40" s="940"/>
      <c r="AS40" s="940"/>
      <c r="AT40" s="375" t="s">
        <v>404</v>
      </c>
      <c r="AU40" s="952">
        <f>SUM(AT31:AV39)</f>
        <v>0</v>
      </c>
      <c r="AV40" s="952"/>
      <c r="AW40" s="372" t="s">
        <v>135</v>
      </c>
      <c r="AX40" s="373"/>
      <c r="AY40" s="952">
        <f>SUM(AX31:AZ39)</f>
        <v>0</v>
      </c>
      <c r="AZ40" s="952"/>
      <c r="BA40" s="372" t="s">
        <v>135</v>
      </c>
      <c r="BB40" s="1174">
        <f>SUM(BB31:BF39)</f>
        <v>0</v>
      </c>
      <c r="BC40" s="1175"/>
      <c r="BD40" s="1175"/>
      <c r="BE40" s="1175"/>
      <c r="BF40" s="1176"/>
      <c r="BH40" s="23" t="s">
        <v>545</v>
      </c>
      <c r="BI40" s="1173"/>
      <c r="BJ40" s="1173"/>
      <c r="BK40" s="1173"/>
      <c r="BL40" s="1173"/>
      <c r="BM40" s="981"/>
      <c r="BN40" s="535"/>
      <c r="BO40" s="535"/>
      <c r="BP40" s="421"/>
      <c r="BQ40" s="1041"/>
      <c r="BR40" s="1041"/>
      <c r="BS40" s="1041"/>
      <c r="BT40" s="424"/>
      <c r="BU40" s="1013"/>
      <c r="BV40" s="1014"/>
      <c r="BW40" s="1015"/>
      <c r="BX40" s="218"/>
    </row>
    <row r="41" spans="1:76" ht="18.95" customHeight="1" thickBot="1" x14ac:dyDescent="0.2">
      <c r="A41" s="939" t="s">
        <v>175</v>
      </c>
      <c r="B41" s="940"/>
      <c r="C41" s="940"/>
      <c r="D41" s="940"/>
      <c r="E41" s="940"/>
      <c r="F41" s="368" t="s">
        <v>410</v>
      </c>
      <c r="G41" s="952">
        <f>SUM(F32:H40)</f>
        <v>0</v>
      </c>
      <c r="H41" s="952"/>
      <c r="I41" s="363" t="s">
        <v>135</v>
      </c>
      <c r="J41" s="369"/>
      <c r="K41" s="952">
        <f>SUM(J32:L40)</f>
        <v>0</v>
      </c>
      <c r="L41" s="952"/>
      <c r="M41" s="363" t="s">
        <v>135</v>
      </c>
      <c r="N41" s="1078">
        <f>SUM(O32:R40)</f>
        <v>0</v>
      </c>
      <c r="O41" s="1079"/>
      <c r="P41" s="1079"/>
      <c r="Q41" s="1079"/>
      <c r="R41" s="1080"/>
      <c r="S41" s="218"/>
      <c r="T41" s="218"/>
      <c r="U41" s="939" t="s">
        <v>175</v>
      </c>
      <c r="V41" s="940"/>
      <c r="W41" s="940"/>
      <c r="X41" s="940"/>
      <c r="Y41" s="940"/>
      <c r="Z41" s="368" t="s">
        <v>430</v>
      </c>
      <c r="AA41" s="952">
        <f>SUM(Z32:AB40)</f>
        <v>0</v>
      </c>
      <c r="AB41" s="952"/>
      <c r="AC41" s="372" t="s">
        <v>135</v>
      </c>
      <c r="AD41" s="369"/>
      <c r="AE41" s="952">
        <f>SUM(AD32:AF40)</f>
        <v>0</v>
      </c>
      <c r="AF41" s="952"/>
      <c r="AG41" s="363" t="s">
        <v>135</v>
      </c>
      <c r="AH41" s="1074">
        <f>SUM(AH32:AL40)</f>
        <v>0</v>
      </c>
      <c r="AI41" s="1037"/>
      <c r="AJ41" s="1037"/>
      <c r="AK41" s="1037"/>
      <c r="AL41" s="1038"/>
      <c r="AM41" s="218"/>
      <c r="AN41" s="218"/>
      <c r="AO41" s="216">
        <v>23</v>
      </c>
      <c r="AP41" s="216" t="s">
        <v>278</v>
      </c>
      <c r="AQ41" s="216"/>
      <c r="AR41" s="216"/>
      <c r="AS41" s="216"/>
      <c r="AT41" s="234" t="s">
        <v>560</v>
      </c>
      <c r="AU41" s="217"/>
      <c r="AV41" s="217"/>
      <c r="AW41" s="217"/>
      <c r="AX41" s="217"/>
      <c r="AY41" s="217"/>
      <c r="AZ41" s="217"/>
      <c r="BA41" s="217"/>
      <c r="BB41" s="217"/>
      <c r="BC41" s="249"/>
      <c r="BD41" s="249"/>
      <c r="BH41" s="16" t="s">
        <v>546</v>
      </c>
      <c r="BI41" s="895"/>
      <c r="BJ41" s="895"/>
      <c r="BK41" s="895"/>
      <c r="BL41" s="895"/>
      <c r="BM41" s="981"/>
      <c r="BN41" s="535"/>
      <c r="BO41" s="535"/>
      <c r="BP41" s="421"/>
      <c r="BQ41" s="1041"/>
      <c r="BR41" s="1041"/>
      <c r="BS41" s="1041"/>
      <c r="BT41" s="424"/>
      <c r="BU41" s="1013"/>
      <c r="BV41" s="1014"/>
      <c r="BW41" s="1015"/>
      <c r="BX41" s="218"/>
    </row>
    <row r="42" spans="1:76" ht="17.25" customHeight="1" thickBot="1" x14ac:dyDescent="0.2">
      <c r="A42" s="216">
        <v>13</v>
      </c>
      <c r="B42" s="216" t="s">
        <v>276</v>
      </c>
      <c r="C42" s="216"/>
      <c r="D42" s="216"/>
      <c r="E42" s="216"/>
      <c r="F42" s="234" t="s">
        <v>427</v>
      </c>
      <c r="G42" s="217"/>
      <c r="H42" s="217"/>
      <c r="I42" s="217"/>
      <c r="J42" s="217"/>
      <c r="K42" s="217"/>
      <c r="L42" s="217"/>
      <c r="M42" s="217"/>
      <c r="N42" s="217"/>
      <c r="O42" s="217"/>
      <c r="P42" s="217"/>
      <c r="Q42" s="217"/>
      <c r="R42" s="217"/>
      <c r="S42" s="217"/>
      <c r="T42" s="217"/>
      <c r="U42" s="216">
        <v>18</v>
      </c>
      <c r="V42" s="216" t="s">
        <v>277</v>
      </c>
      <c r="W42" s="216"/>
      <c r="X42" s="216"/>
      <c r="Y42" s="216"/>
      <c r="Z42" s="234" t="s">
        <v>525</v>
      </c>
      <c r="AA42" s="271"/>
      <c r="AB42" s="218"/>
      <c r="AC42" s="218"/>
      <c r="AD42" s="218"/>
      <c r="AE42" s="218"/>
      <c r="AF42" s="218"/>
      <c r="AG42" s="218"/>
      <c r="AH42" s="218"/>
      <c r="AI42" s="218"/>
      <c r="AJ42" s="218"/>
      <c r="AK42" s="218"/>
      <c r="AM42" s="218"/>
      <c r="AN42" s="218"/>
      <c r="AO42" s="712" t="s">
        <v>215</v>
      </c>
      <c r="AP42" s="664"/>
      <c r="AQ42" s="664"/>
      <c r="AR42" s="664"/>
      <c r="AS42" s="664"/>
      <c r="AT42" s="912" t="s">
        <v>605</v>
      </c>
      <c r="AU42" s="913"/>
      <c r="AV42" s="913"/>
      <c r="AW42" s="914"/>
      <c r="AX42" s="664" t="s">
        <v>606</v>
      </c>
      <c r="AY42" s="664"/>
      <c r="AZ42" s="664"/>
      <c r="BA42" s="665"/>
      <c r="BB42" s="712" t="s">
        <v>459</v>
      </c>
      <c r="BC42" s="664"/>
      <c r="BD42" s="664"/>
      <c r="BE42" s="664"/>
      <c r="BF42" s="665"/>
      <c r="BH42" s="226" t="s">
        <v>547</v>
      </c>
      <c r="BI42" s="664" t="s">
        <v>380</v>
      </c>
      <c r="BJ42" s="664"/>
      <c r="BK42" s="664"/>
      <c r="BL42" s="664"/>
      <c r="BM42" s="981"/>
      <c r="BN42" s="535"/>
      <c r="BO42" s="535"/>
      <c r="BP42" s="421"/>
      <c r="BQ42" s="1041"/>
      <c r="BR42" s="1041"/>
      <c r="BS42" s="1041"/>
      <c r="BT42" s="425"/>
      <c r="BU42" s="1013"/>
      <c r="BV42" s="1014"/>
      <c r="BW42" s="1015"/>
      <c r="BX42" s="218"/>
    </row>
    <row r="43" spans="1:76" ht="18.95" customHeight="1" thickBot="1" x14ac:dyDescent="0.2">
      <c r="A43" s="712" t="s">
        <v>201</v>
      </c>
      <c r="B43" s="664"/>
      <c r="C43" s="664"/>
      <c r="D43" s="664"/>
      <c r="E43" s="664"/>
      <c r="F43" s="912" t="s">
        <v>605</v>
      </c>
      <c r="G43" s="913"/>
      <c r="H43" s="913"/>
      <c r="I43" s="914"/>
      <c r="J43" s="664" t="s">
        <v>606</v>
      </c>
      <c r="K43" s="664"/>
      <c r="L43" s="664"/>
      <c r="M43" s="665"/>
      <c r="N43" s="712" t="s">
        <v>459</v>
      </c>
      <c r="O43" s="664"/>
      <c r="P43" s="664"/>
      <c r="Q43" s="664"/>
      <c r="R43" s="665"/>
      <c r="S43" s="218"/>
      <c r="T43" s="218"/>
      <c r="U43" s="712" t="s">
        <v>215</v>
      </c>
      <c r="V43" s="664"/>
      <c r="W43" s="664"/>
      <c r="X43" s="664"/>
      <c r="Y43" s="664"/>
      <c r="Z43" s="912" t="s">
        <v>605</v>
      </c>
      <c r="AA43" s="913"/>
      <c r="AB43" s="913"/>
      <c r="AC43" s="914"/>
      <c r="AD43" s="664" t="s">
        <v>606</v>
      </c>
      <c r="AE43" s="664"/>
      <c r="AF43" s="664"/>
      <c r="AG43" s="665"/>
      <c r="AH43" s="712" t="s">
        <v>459</v>
      </c>
      <c r="AI43" s="664"/>
      <c r="AJ43" s="664"/>
      <c r="AK43" s="664"/>
      <c r="AL43" s="665"/>
      <c r="AM43" s="218"/>
      <c r="AN43" s="218"/>
      <c r="AO43" s="1104" t="s">
        <v>415</v>
      </c>
      <c r="AP43" s="16" t="s">
        <v>561</v>
      </c>
      <c r="AQ43" s="17" t="s">
        <v>385</v>
      </c>
      <c r="AR43" s="664" t="s">
        <v>386</v>
      </c>
      <c r="AS43" s="664"/>
      <c r="AT43" s="981"/>
      <c r="AU43" s="535"/>
      <c r="AV43" s="535"/>
      <c r="AW43" s="272"/>
      <c r="AX43" s="981"/>
      <c r="AY43" s="535"/>
      <c r="AZ43" s="535"/>
      <c r="BA43" s="273"/>
      <c r="BB43" s="1042" t="s">
        <v>677</v>
      </c>
      <c r="BC43" s="1043"/>
      <c r="BD43" s="1043"/>
      <c r="BE43" s="1043"/>
      <c r="BF43" s="1044"/>
      <c r="BG43" s="274"/>
      <c r="BH43" s="939" t="s">
        <v>175</v>
      </c>
      <c r="BI43" s="940"/>
      <c r="BJ43" s="940"/>
      <c r="BK43" s="940"/>
      <c r="BL43" s="940"/>
      <c r="BM43" s="368" t="s">
        <v>411</v>
      </c>
      <c r="BN43" s="952">
        <f>SUM(BM34:BO42)</f>
        <v>0</v>
      </c>
      <c r="BO43" s="952"/>
      <c r="BP43" s="372" t="s">
        <v>135</v>
      </c>
      <c r="BQ43" s="373"/>
      <c r="BR43" s="952">
        <f>SUM(BQ34:BS42)</f>
        <v>0</v>
      </c>
      <c r="BS43" s="952"/>
      <c r="BT43" s="372" t="s">
        <v>135</v>
      </c>
      <c r="BU43" s="1074"/>
      <c r="BV43" s="1037"/>
      <c r="BW43" s="1038"/>
      <c r="BX43" s="218"/>
    </row>
    <row r="44" spans="1:76" ht="18.95" customHeight="1" thickBot="1" x14ac:dyDescent="0.2">
      <c r="A44" s="16" t="s">
        <v>469</v>
      </c>
      <c r="B44" s="824" t="s">
        <v>280</v>
      </c>
      <c r="C44" s="824"/>
      <c r="D44" s="824"/>
      <c r="E44" s="824"/>
      <c r="F44" s="981"/>
      <c r="G44" s="535"/>
      <c r="H44" s="535"/>
      <c r="I44" s="262"/>
      <c r="J44" s="981"/>
      <c r="K44" s="535"/>
      <c r="L44" s="535"/>
      <c r="M44" s="263"/>
      <c r="N44" s="968"/>
      <c r="O44" s="969"/>
      <c r="P44" s="969"/>
      <c r="Q44" s="969"/>
      <c r="R44" s="970"/>
      <c r="S44" s="218"/>
      <c r="T44" s="218"/>
      <c r="U44" s="16" t="s">
        <v>526</v>
      </c>
      <c r="V44" s="826" t="s">
        <v>281</v>
      </c>
      <c r="W44" s="826"/>
      <c r="X44" s="826"/>
      <c r="Y44" s="826"/>
      <c r="Z44" s="981"/>
      <c r="AA44" s="535"/>
      <c r="AB44" s="535"/>
      <c r="AC44" s="262"/>
      <c r="AD44" s="981"/>
      <c r="AE44" s="535"/>
      <c r="AF44" s="535"/>
      <c r="AG44" s="263"/>
      <c r="AH44" s="1013"/>
      <c r="AI44" s="1014"/>
      <c r="AJ44" s="1014"/>
      <c r="AK44" s="1014"/>
      <c r="AL44" s="1015"/>
      <c r="AM44" s="218"/>
      <c r="AN44" s="218"/>
      <c r="AO44" s="1105"/>
      <c r="AP44" s="18"/>
      <c r="AQ44" s="17" t="s">
        <v>387</v>
      </c>
      <c r="AR44" s="664" t="s">
        <v>386</v>
      </c>
      <c r="AS44" s="664"/>
      <c r="AT44" s="981"/>
      <c r="AU44" s="535"/>
      <c r="AV44" s="535"/>
      <c r="AW44" s="275"/>
      <c r="AX44" s="981"/>
      <c r="AY44" s="535"/>
      <c r="AZ44" s="535"/>
      <c r="BA44" s="413"/>
      <c r="BB44" s="1045"/>
      <c r="BC44" s="1046"/>
      <c r="BD44" s="1046"/>
      <c r="BE44" s="1046"/>
      <c r="BF44" s="1047"/>
      <c r="BG44" s="274"/>
      <c r="BH44" s="216">
        <v>27</v>
      </c>
      <c r="BI44" s="216" t="s">
        <v>279</v>
      </c>
      <c r="BJ44" s="216"/>
      <c r="BK44" s="216"/>
      <c r="BL44" s="216"/>
      <c r="BM44" s="216"/>
      <c r="BN44" s="234" t="s">
        <v>548</v>
      </c>
      <c r="BO44" s="216"/>
      <c r="BP44" s="247"/>
      <c r="BQ44" s="247"/>
      <c r="BR44" s="247"/>
      <c r="BS44" s="247"/>
      <c r="BT44" s="247"/>
      <c r="BU44" s="247"/>
      <c r="BV44" s="247"/>
      <c r="BW44" s="247"/>
      <c r="BX44" s="218"/>
    </row>
    <row r="45" spans="1:76" ht="18.95" customHeight="1" x14ac:dyDescent="0.15">
      <c r="A45" s="250" t="s">
        <v>485</v>
      </c>
      <c r="B45" s="824" t="s">
        <v>284</v>
      </c>
      <c r="C45" s="824"/>
      <c r="D45" s="824"/>
      <c r="E45" s="824"/>
      <c r="F45" s="981"/>
      <c r="G45" s="535"/>
      <c r="H45" s="535"/>
      <c r="I45" s="221"/>
      <c r="J45" s="981"/>
      <c r="K45" s="535"/>
      <c r="L45" s="535"/>
      <c r="M45" s="266"/>
      <c r="N45" s="968"/>
      <c r="O45" s="969"/>
      <c r="P45" s="969"/>
      <c r="Q45" s="969"/>
      <c r="R45" s="970"/>
      <c r="S45" s="218"/>
      <c r="T45" s="218"/>
      <c r="U45" s="250" t="s">
        <v>527</v>
      </c>
      <c r="V45" s="826" t="s">
        <v>285</v>
      </c>
      <c r="W45" s="826"/>
      <c r="X45" s="826"/>
      <c r="Y45" s="826"/>
      <c r="Z45" s="981"/>
      <c r="AA45" s="535"/>
      <c r="AB45" s="535"/>
      <c r="AC45" s="221"/>
      <c r="AD45" s="981"/>
      <c r="AE45" s="535"/>
      <c r="AF45" s="535"/>
      <c r="AG45" s="266"/>
      <c r="AH45" s="1013"/>
      <c r="AI45" s="1014"/>
      <c r="AJ45" s="1014"/>
      <c r="AK45" s="1014"/>
      <c r="AL45" s="1015"/>
      <c r="AM45" s="218"/>
      <c r="AN45" s="218"/>
      <c r="AO45" s="1105"/>
      <c r="AP45" s="19"/>
      <c r="AQ45" s="17" t="s">
        <v>388</v>
      </c>
      <c r="AR45" s="664" t="s">
        <v>386</v>
      </c>
      <c r="AS45" s="664"/>
      <c r="AT45" s="981"/>
      <c r="AU45" s="535"/>
      <c r="AV45" s="535"/>
      <c r="AW45" s="276"/>
      <c r="AX45" s="981"/>
      <c r="AY45" s="535"/>
      <c r="AZ45" s="535"/>
      <c r="BA45" s="413"/>
      <c r="BB45" s="1048"/>
      <c r="BC45" s="1049"/>
      <c r="BD45" s="1049"/>
      <c r="BE45" s="1049"/>
      <c r="BF45" s="1050"/>
      <c r="BG45" s="274"/>
      <c r="BH45" s="712" t="s">
        <v>215</v>
      </c>
      <c r="BI45" s="664"/>
      <c r="BJ45" s="664"/>
      <c r="BK45" s="664"/>
      <c r="BL45" s="664"/>
      <c r="BM45" s="912" t="s">
        <v>605</v>
      </c>
      <c r="BN45" s="913"/>
      <c r="BO45" s="913"/>
      <c r="BP45" s="914"/>
      <c r="BQ45" s="664" t="s">
        <v>606</v>
      </c>
      <c r="BR45" s="664"/>
      <c r="BS45" s="664"/>
      <c r="BT45" s="665"/>
      <c r="BU45" s="712" t="s">
        <v>216</v>
      </c>
      <c r="BV45" s="664"/>
      <c r="BW45" s="665"/>
      <c r="BX45" s="218"/>
    </row>
    <row r="46" spans="1:76" ht="18.95" customHeight="1" x14ac:dyDescent="0.15">
      <c r="A46" s="16" t="s">
        <v>486</v>
      </c>
      <c r="B46" s="824" t="s">
        <v>565</v>
      </c>
      <c r="C46" s="824"/>
      <c r="D46" s="824"/>
      <c r="E46" s="824"/>
      <c r="F46" s="981"/>
      <c r="G46" s="535"/>
      <c r="H46" s="535"/>
      <c r="I46" s="221"/>
      <c r="J46" s="981"/>
      <c r="K46" s="535"/>
      <c r="L46" s="535"/>
      <c r="M46" s="266"/>
      <c r="N46" s="968"/>
      <c r="O46" s="969"/>
      <c r="P46" s="969"/>
      <c r="Q46" s="969"/>
      <c r="R46" s="970"/>
      <c r="S46" s="218"/>
      <c r="T46" s="218"/>
      <c r="U46" s="16" t="s">
        <v>446</v>
      </c>
      <c r="V46" s="826" t="s">
        <v>286</v>
      </c>
      <c r="W46" s="826"/>
      <c r="X46" s="826"/>
      <c r="Y46" s="826"/>
      <c r="Z46" s="981"/>
      <c r="AA46" s="535"/>
      <c r="AB46" s="535"/>
      <c r="AC46" s="221"/>
      <c r="AD46" s="981"/>
      <c r="AE46" s="535"/>
      <c r="AF46" s="535"/>
      <c r="AG46" s="266"/>
      <c r="AH46" s="1013"/>
      <c r="AI46" s="1014"/>
      <c r="AJ46" s="1014"/>
      <c r="AK46" s="1014"/>
      <c r="AL46" s="1015"/>
      <c r="AM46" s="218"/>
      <c r="AN46" s="218"/>
      <c r="AO46" s="1105"/>
      <c r="AP46" s="19"/>
      <c r="AQ46" s="17" t="s">
        <v>389</v>
      </c>
      <c r="AR46" s="664" t="s">
        <v>386</v>
      </c>
      <c r="AS46" s="664"/>
      <c r="AT46" s="981"/>
      <c r="AU46" s="535"/>
      <c r="AV46" s="535"/>
      <c r="AW46" s="275"/>
      <c r="AX46" s="981"/>
      <c r="AY46" s="535"/>
      <c r="AZ46" s="535"/>
      <c r="BA46" s="413"/>
      <c r="BB46" s="1036"/>
      <c r="BC46" s="1037"/>
      <c r="BD46" s="1037"/>
      <c r="BE46" s="1037"/>
      <c r="BF46" s="1038"/>
      <c r="BG46" s="274"/>
      <c r="BH46" s="16" t="s">
        <v>460</v>
      </c>
      <c r="BI46" s="826" t="s">
        <v>283</v>
      </c>
      <c r="BJ46" s="826"/>
      <c r="BK46" s="826"/>
      <c r="BL46" s="826"/>
      <c r="BM46" s="644"/>
      <c r="BN46" s="530"/>
      <c r="BO46" s="530"/>
      <c r="BP46" s="269"/>
      <c r="BQ46" s="644"/>
      <c r="BR46" s="530"/>
      <c r="BS46" s="530"/>
      <c r="BT46" s="270"/>
      <c r="BU46" s="1013"/>
      <c r="BV46" s="1014"/>
      <c r="BW46" s="1015"/>
      <c r="BX46" s="218"/>
    </row>
    <row r="47" spans="1:76" ht="18.95" customHeight="1" x14ac:dyDescent="0.15">
      <c r="A47" s="250" t="s">
        <v>487</v>
      </c>
      <c r="B47" s="824" t="s">
        <v>287</v>
      </c>
      <c r="C47" s="824"/>
      <c r="D47" s="824"/>
      <c r="E47" s="824"/>
      <c r="F47" s="981"/>
      <c r="G47" s="535"/>
      <c r="H47" s="535"/>
      <c r="I47" s="221"/>
      <c r="J47" s="981"/>
      <c r="K47" s="535"/>
      <c r="L47" s="535"/>
      <c r="M47" s="266"/>
      <c r="N47" s="968"/>
      <c r="O47" s="969"/>
      <c r="P47" s="969"/>
      <c r="Q47" s="969"/>
      <c r="R47" s="970"/>
      <c r="S47" s="218"/>
      <c r="T47" s="218"/>
      <c r="U47" s="250" t="s">
        <v>230</v>
      </c>
      <c r="V47" s="826" t="s">
        <v>288</v>
      </c>
      <c r="W47" s="826"/>
      <c r="X47" s="826"/>
      <c r="Y47" s="826"/>
      <c r="Z47" s="981"/>
      <c r="AA47" s="535"/>
      <c r="AB47" s="535"/>
      <c r="AC47" s="221"/>
      <c r="AD47" s="981"/>
      <c r="AE47" s="535"/>
      <c r="AF47" s="535"/>
      <c r="AG47" s="266"/>
      <c r="AH47" s="1013"/>
      <c r="AI47" s="1014"/>
      <c r="AJ47" s="1014"/>
      <c r="AK47" s="1014"/>
      <c r="AL47" s="1015"/>
      <c r="AM47" s="218"/>
      <c r="AN47" s="218"/>
      <c r="AO47" s="1105"/>
      <c r="AP47" s="18"/>
      <c r="AQ47" s="17" t="s">
        <v>390</v>
      </c>
      <c r="AR47" s="664" t="s">
        <v>386</v>
      </c>
      <c r="AS47" s="664"/>
      <c r="AT47" s="981"/>
      <c r="AU47" s="535"/>
      <c r="AV47" s="535"/>
      <c r="AW47" s="276"/>
      <c r="AX47" s="981"/>
      <c r="AY47" s="535"/>
      <c r="AZ47" s="535"/>
      <c r="BA47" s="413"/>
      <c r="BB47" s="1036"/>
      <c r="BC47" s="1037"/>
      <c r="BD47" s="1037"/>
      <c r="BE47" s="1037"/>
      <c r="BF47" s="1038"/>
      <c r="BG47" s="274"/>
      <c r="BH47" s="16" t="s">
        <v>549</v>
      </c>
      <c r="BI47" s="1066"/>
      <c r="BJ47" s="1066"/>
      <c r="BK47" s="1066"/>
      <c r="BL47" s="1066"/>
      <c r="BM47" s="644"/>
      <c r="BN47" s="530"/>
      <c r="BO47" s="530"/>
      <c r="BP47" s="221"/>
      <c r="BQ47" s="644"/>
      <c r="BR47" s="530"/>
      <c r="BS47" s="530"/>
      <c r="BT47" s="242"/>
      <c r="BU47" s="1013"/>
      <c r="BV47" s="1014"/>
      <c r="BW47" s="1015"/>
      <c r="BX47" s="218"/>
    </row>
    <row r="48" spans="1:76" ht="18.95" customHeight="1" x14ac:dyDescent="0.15">
      <c r="A48" s="16" t="s">
        <v>488</v>
      </c>
      <c r="B48" s="1076"/>
      <c r="C48" s="1076"/>
      <c r="D48" s="1076"/>
      <c r="E48" s="1076"/>
      <c r="F48" s="981"/>
      <c r="G48" s="535"/>
      <c r="H48" s="535"/>
      <c r="I48" s="221"/>
      <c r="J48" s="1077"/>
      <c r="K48" s="1077"/>
      <c r="L48" s="1077"/>
      <c r="M48" s="266"/>
      <c r="N48" s="968"/>
      <c r="O48" s="969"/>
      <c r="P48" s="969"/>
      <c r="Q48" s="969"/>
      <c r="R48" s="970"/>
      <c r="S48" s="218"/>
      <c r="T48" s="218"/>
      <c r="U48" s="16" t="s">
        <v>488</v>
      </c>
      <c r="V48" s="826" t="s">
        <v>289</v>
      </c>
      <c r="W48" s="826"/>
      <c r="X48" s="826"/>
      <c r="Y48" s="826"/>
      <c r="Z48" s="981"/>
      <c r="AA48" s="535"/>
      <c r="AB48" s="535"/>
      <c r="AC48" s="221"/>
      <c r="AD48" s="981"/>
      <c r="AE48" s="535"/>
      <c r="AF48" s="535"/>
      <c r="AG48" s="266"/>
      <c r="AH48" s="1013"/>
      <c r="AI48" s="1014"/>
      <c r="AJ48" s="1014"/>
      <c r="AK48" s="1014"/>
      <c r="AL48" s="1015"/>
      <c r="AM48" s="218"/>
      <c r="AN48" s="218"/>
      <c r="AO48" s="1105"/>
      <c r="AP48" s="19"/>
      <c r="AQ48" s="17" t="s">
        <v>391</v>
      </c>
      <c r="AR48" s="664" t="s">
        <v>386</v>
      </c>
      <c r="AS48" s="664"/>
      <c r="AT48" s="981"/>
      <c r="AU48" s="535"/>
      <c r="AV48" s="535"/>
      <c r="AW48" s="275"/>
      <c r="AX48" s="981"/>
      <c r="AY48" s="535"/>
      <c r="AZ48" s="535"/>
      <c r="BA48" s="413"/>
      <c r="BB48" s="1036"/>
      <c r="BC48" s="1037"/>
      <c r="BD48" s="1037"/>
      <c r="BE48" s="1037"/>
      <c r="BF48" s="1038"/>
      <c r="BG48" s="274"/>
      <c r="BH48" s="16" t="s">
        <v>550</v>
      </c>
      <c r="BI48" s="895"/>
      <c r="BJ48" s="895"/>
      <c r="BK48" s="895"/>
      <c r="BL48" s="895"/>
      <c r="BM48" s="644"/>
      <c r="BN48" s="530"/>
      <c r="BO48" s="530"/>
      <c r="BP48" s="221"/>
      <c r="BQ48" s="644"/>
      <c r="BR48" s="530"/>
      <c r="BS48" s="530"/>
      <c r="BT48" s="242"/>
      <c r="BU48" s="1013"/>
      <c r="BV48" s="1014"/>
      <c r="BW48" s="1015"/>
      <c r="BX48" s="218"/>
    </row>
    <row r="49" spans="1:97" ht="18.95" customHeight="1" x14ac:dyDescent="0.15">
      <c r="A49" s="16" t="s">
        <v>448</v>
      </c>
      <c r="B49" s="1076"/>
      <c r="C49" s="1076"/>
      <c r="D49" s="1076"/>
      <c r="E49" s="1076"/>
      <c r="F49" s="981"/>
      <c r="G49" s="535"/>
      <c r="H49" s="535"/>
      <c r="I49" s="221"/>
      <c r="J49" s="1077"/>
      <c r="K49" s="1077"/>
      <c r="L49" s="1077"/>
      <c r="M49" s="266"/>
      <c r="N49" s="968"/>
      <c r="O49" s="969"/>
      <c r="P49" s="969"/>
      <c r="Q49" s="969"/>
      <c r="R49" s="970"/>
      <c r="S49" s="218"/>
      <c r="T49" s="218"/>
      <c r="U49" s="250" t="s">
        <v>528</v>
      </c>
      <c r="V49" s="826" t="s">
        <v>290</v>
      </c>
      <c r="W49" s="826"/>
      <c r="X49" s="826"/>
      <c r="Y49" s="826"/>
      <c r="Z49" s="981"/>
      <c r="AA49" s="535"/>
      <c r="AB49" s="535"/>
      <c r="AC49" s="221"/>
      <c r="AD49" s="981"/>
      <c r="AE49" s="535"/>
      <c r="AF49" s="535"/>
      <c r="AG49" s="266"/>
      <c r="AH49" s="1013"/>
      <c r="AI49" s="1014"/>
      <c r="AJ49" s="1014"/>
      <c r="AK49" s="1014"/>
      <c r="AL49" s="1015"/>
      <c r="AM49" s="218"/>
      <c r="AN49" s="218"/>
      <c r="AO49" s="1105"/>
      <c r="AP49" s="18"/>
      <c r="AQ49" s="17" t="s">
        <v>392</v>
      </c>
      <c r="AR49" s="664" t="s">
        <v>386</v>
      </c>
      <c r="AS49" s="664"/>
      <c r="AT49" s="981"/>
      <c r="AU49" s="535"/>
      <c r="AV49" s="535"/>
      <c r="AW49" s="276"/>
      <c r="AX49" s="981"/>
      <c r="AY49" s="535"/>
      <c r="AZ49" s="535"/>
      <c r="BA49" s="413"/>
      <c r="BB49" s="1036"/>
      <c r="BC49" s="1037"/>
      <c r="BD49" s="1037"/>
      <c r="BE49" s="1037"/>
      <c r="BF49" s="1038"/>
      <c r="BG49" s="274"/>
      <c r="BH49" s="16" t="s">
        <v>542</v>
      </c>
      <c r="BI49" s="895"/>
      <c r="BJ49" s="895"/>
      <c r="BK49" s="895"/>
      <c r="BL49" s="895"/>
      <c r="BM49" s="644"/>
      <c r="BN49" s="530"/>
      <c r="BO49" s="530"/>
      <c r="BP49" s="221"/>
      <c r="BQ49" s="644"/>
      <c r="BR49" s="530"/>
      <c r="BS49" s="530"/>
      <c r="BT49" s="242"/>
      <c r="BU49" s="1013"/>
      <c r="BV49" s="1014"/>
      <c r="BW49" s="1015"/>
      <c r="BX49" s="218"/>
    </row>
    <row r="50" spans="1:97" ht="18.95" customHeight="1" x14ac:dyDescent="0.15">
      <c r="A50" s="16" t="s">
        <v>489</v>
      </c>
      <c r="B50" s="1076"/>
      <c r="C50" s="1076"/>
      <c r="D50" s="1076"/>
      <c r="E50" s="1076"/>
      <c r="F50" s="981"/>
      <c r="G50" s="535"/>
      <c r="H50" s="535"/>
      <c r="I50" s="221"/>
      <c r="J50" s="1077"/>
      <c r="K50" s="1077"/>
      <c r="L50" s="1077"/>
      <c r="M50" s="266"/>
      <c r="N50" s="968"/>
      <c r="O50" s="969"/>
      <c r="P50" s="969"/>
      <c r="Q50" s="969"/>
      <c r="R50" s="970"/>
      <c r="S50" s="218"/>
      <c r="T50" s="218"/>
      <c r="U50" s="16" t="s">
        <v>529</v>
      </c>
      <c r="V50" s="826" t="s">
        <v>291</v>
      </c>
      <c r="W50" s="826"/>
      <c r="X50" s="826"/>
      <c r="Y50" s="826"/>
      <c r="Z50" s="981"/>
      <c r="AA50" s="535"/>
      <c r="AB50" s="535"/>
      <c r="AC50" s="221"/>
      <c r="AD50" s="981"/>
      <c r="AE50" s="535"/>
      <c r="AF50" s="535"/>
      <c r="AG50" s="266"/>
      <c r="AH50" s="1013"/>
      <c r="AI50" s="1014"/>
      <c r="AJ50" s="1014"/>
      <c r="AK50" s="1014"/>
      <c r="AL50" s="1015"/>
      <c r="AM50" s="218"/>
      <c r="AN50" s="218"/>
      <c r="AO50" s="1105"/>
      <c r="AP50" s="19"/>
      <c r="AQ50" s="17" t="s">
        <v>394</v>
      </c>
      <c r="AR50" s="664" t="s">
        <v>386</v>
      </c>
      <c r="AS50" s="664"/>
      <c r="AT50" s="981"/>
      <c r="AU50" s="535"/>
      <c r="AV50" s="535"/>
      <c r="AW50" s="275"/>
      <c r="AX50" s="981"/>
      <c r="AY50" s="535"/>
      <c r="AZ50" s="535"/>
      <c r="BA50" s="413"/>
      <c r="BB50" s="1036"/>
      <c r="BC50" s="1037"/>
      <c r="BD50" s="1037"/>
      <c r="BE50" s="1037"/>
      <c r="BF50" s="1038"/>
      <c r="BG50" s="274"/>
      <c r="BH50" s="16" t="s">
        <v>522</v>
      </c>
      <c r="BI50" s="895"/>
      <c r="BJ50" s="895"/>
      <c r="BK50" s="895"/>
      <c r="BL50" s="895"/>
      <c r="BM50" s="644"/>
      <c r="BN50" s="530"/>
      <c r="BO50" s="530"/>
      <c r="BP50" s="221"/>
      <c r="BQ50" s="644"/>
      <c r="BR50" s="530"/>
      <c r="BS50" s="530"/>
      <c r="BT50" s="242"/>
      <c r="BU50" s="1013"/>
      <c r="BV50" s="1014"/>
      <c r="BW50" s="1015"/>
      <c r="BX50" s="218"/>
    </row>
    <row r="51" spans="1:97" ht="18.95" customHeight="1" x14ac:dyDescent="0.15">
      <c r="A51" s="16" t="s">
        <v>490</v>
      </c>
      <c r="B51" s="1076"/>
      <c r="C51" s="1076"/>
      <c r="D51" s="1076"/>
      <c r="E51" s="1076"/>
      <c r="F51" s="981"/>
      <c r="G51" s="535"/>
      <c r="H51" s="535"/>
      <c r="I51" s="221"/>
      <c r="J51" s="1077"/>
      <c r="K51" s="1077"/>
      <c r="L51" s="1077"/>
      <c r="M51" s="266"/>
      <c r="N51" s="968"/>
      <c r="O51" s="969"/>
      <c r="P51" s="969"/>
      <c r="Q51" s="969"/>
      <c r="R51" s="970"/>
      <c r="S51" s="218"/>
      <c r="T51" s="218"/>
      <c r="U51" s="250" t="s">
        <v>530</v>
      </c>
      <c r="V51" s="826" t="s">
        <v>292</v>
      </c>
      <c r="W51" s="826"/>
      <c r="X51" s="826"/>
      <c r="Y51" s="826"/>
      <c r="Z51" s="981"/>
      <c r="AA51" s="535"/>
      <c r="AB51" s="535"/>
      <c r="AC51" s="221"/>
      <c r="AD51" s="981"/>
      <c r="AE51" s="535"/>
      <c r="AF51" s="535"/>
      <c r="AG51" s="266"/>
      <c r="AH51" s="1013"/>
      <c r="AI51" s="1014"/>
      <c r="AJ51" s="1014"/>
      <c r="AK51" s="1014"/>
      <c r="AL51" s="1015"/>
      <c r="AM51" s="218"/>
      <c r="AN51" s="218"/>
      <c r="AO51" s="1105"/>
      <c r="AP51" s="18"/>
      <c r="AQ51" s="17" t="s">
        <v>395</v>
      </c>
      <c r="AR51" s="664" t="s">
        <v>386</v>
      </c>
      <c r="AS51" s="664"/>
      <c r="AT51" s="981"/>
      <c r="AU51" s="535"/>
      <c r="AV51" s="535"/>
      <c r="AW51" s="276"/>
      <c r="AX51" s="981"/>
      <c r="AY51" s="535"/>
      <c r="AZ51" s="535"/>
      <c r="BA51" s="413"/>
      <c r="BB51" s="1036"/>
      <c r="BC51" s="1037"/>
      <c r="BD51" s="1037"/>
      <c r="BE51" s="1037"/>
      <c r="BF51" s="1038"/>
      <c r="BG51" s="274"/>
      <c r="BH51" s="16" t="s">
        <v>528</v>
      </c>
      <c r="BI51" s="895"/>
      <c r="BJ51" s="895"/>
      <c r="BK51" s="895"/>
      <c r="BL51" s="895"/>
      <c r="BM51" s="1051"/>
      <c r="BN51" s="1052"/>
      <c r="BO51" s="1052"/>
      <c r="BP51" s="265"/>
      <c r="BQ51" s="1064"/>
      <c r="BR51" s="1064"/>
      <c r="BS51" s="1064"/>
      <c r="BT51" s="242"/>
      <c r="BU51" s="1013"/>
      <c r="BV51" s="1014"/>
      <c r="BW51" s="1015"/>
      <c r="BX51" s="218"/>
    </row>
    <row r="52" spans="1:97" ht="18.95" customHeight="1" thickBot="1" x14ac:dyDescent="0.2">
      <c r="A52" s="16" t="s">
        <v>484</v>
      </c>
      <c r="B52" s="824" t="s">
        <v>380</v>
      </c>
      <c r="C52" s="824"/>
      <c r="D52" s="824"/>
      <c r="E52" s="824"/>
      <c r="F52" s="981"/>
      <c r="G52" s="535"/>
      <c r="H52" s="535"/>
      <c r="I52" s="221"/>
      <c r="J52" s="1077"/>
      <c r="K52" s="1077"/>
      <c r="L52" s="1077"/>
      <c r="M52" s="266"/>
      <c r="N52" s="968"/>
      <c r="O52" s="969"/>
      <c r="P52" s="969"/>
      <c r="Q52" s="969"/>
      <c r="R52" s="970"/>
      <c r="S52" s="218"/>
      <c r="T52" s="218"/>
      <c r="U52" s="16" t="s">
        <v>517</v>
      </c>
      <c r="V52" s="826" t="s">
        <v>380</v>
      </c>
      <c r="W52" s="826"/>
      <c r="X52" s="826"/>
      <c r="Y52" s="826"/>
      <c r="Z52" s="1070"/>
      <c r="AA52" s="1071"/>
      <c r="AB52" s="1071"/>
      <c r="AC52" s="221"/>
      <c r="AD52" s="1083"/>
      <c r="AE52" s="1083"/>
      <c r="AF52" s="1083"/>
      <c r="AG52" s="266"/>
      <c r="AH52" s="1013"/>
      <c r="AI52" s="1014"/>
      <c r="AJ52" s="1014"/>
      <c r="AK52" s="1014"/>
      <c r="AL52" s="1015"/>
      <c r="AM52" s="218"/>
      <c r="AN52" s="218"/>
      <c r="AO52" s="1105"/>
      <c r="AP52" s="1107" t="s">
        <v>396</v>
      </c>
      <c r="AQ52" s="1108"/>
      <c r="AR52" s="664" t="s">
        <v>386</v>
      </c>
      <c r="AS52" s="664"/>
      <c r="AT52" s="981"/>
      <c r="AU52" s="535"/>
      <c r="AV52" s="535"/>
      <c r="AW52" s="275"/>
      <c r="AX52" s="981"/>
      <c r="AY52" s="535"/>
      <c r="AZ52" s="535"/>
      <c r="BA52" s="413"/>
      <c r="BB52" s="1036"/>
      <c r="BC52" s="1037"/>
      <c r="BD52" s="1037"/>
      <c r="BE52" s="1037"/>
      <c r="BF52" s="1038"/>
      <c r="BG52" s="274"/>
      <c r="BH52" s="16" t="s">
        <v>551</v>
      </c>
      <c r="BI52" s="895"/>
      <c r="BJ52" s="895"/>
      <c r="BK52" s="895"/>
      <c r="BL52" s="895"/>
      <c r="BM52" s="1051"/>
      <c r="BN52" s="1052"/>
      <c r="BO52" s="1052"/>
      <c r="BP52" s="277"/>
      <c r="BQ52" s="1064"/>
      <c r="BR52" s="1064"/>
      <c r="BS52" s="1064"/>
      <c r="BT52" s="242"/>
      <c r="BU52" s="1013"/>
      <c r="BV52" s="1014"/>
      <c r="BW52" s="1015"/>
      <c r="BX52" s="218"/>
    </row>
    <row r="53" spans="1:97" ht="18.95" customHeight="1" thickBot="1" x14ac:dyDescent="0.2">
      <c r="A53" s="939" t="s">
        <v>175</v>
      </c>
      <c r="B53" s="940"/>
      <c r="C53" s="940"/>
      <c r="D53" s="940"/>
      <c r="E53" s="940"/>
      <c r="F53" s="368" t="s">
        <v>427</v>
      </c>
      <c r="G53" s="952">
        <f>SUM(F44:H52)</f>
        <v>0</v>
      </c>
      <c r="H53" s="952"/>
      <c r="I53" s="363" t="s">
        <v>135</v>
      </c>
      <c r="J53" s="369"/>
      <c r="K53" s="952">
        <f>SUM(J44:L52)</f>
        <v>0</v>
      </c>
      <c r="L53" s="952"/>
      <c r="M53" s="363" t="s">
        <v>135</v>
      </c>
      <c r="N53" s="1078">
        <f>SUM(O44:R52)</f>
        <v>0</v>
      </c>
      <c r="O53" s="1079"/>
      <c r="P53" s="1079"/>
      <c r="Q53" s="1079"/>
      <c r="R53" s="1080"/>
      <c r="S53" s="249"/>
      <c r="T53" s="249"/>
      <c r="U53" s="939" t="s">
        <v>175</v>
      </c>
      <c r="V53" s="940"/>
      <c r="W53" s="940"/>
      <c r="X53" s="940"/>
      <c r="Y53" s="940"/>
      <c r="Z53" s="368" t="s">
        <v>412</v>
      </c>
      <c r="AA53" s="952">
        <f>SUM(Z44:AB52)</f>
        <v>0</v>
      </c>
      <c r="AB53" s="952"/>
      <c r="AC53" s="363" t="s">
        <v>135</v>
      </c>
      <c r="AD53" s="369"/>
      <c r="AE53" s="952">
        <f>SUM(AD44:AF52)</f>
        <v>0</v>
      </c>
      <c r="AF53" s="952"/>
      <c r="AG53" s="363" t="s">
        <v>135</v>
      </c>
      <c r="AH53" s="1036">
        <f>SUM(AH44:AL52)</f>
        <v>0</v>
      </c>
      <c r="AI53" s="1037"/>
      <c r="AJ53" s="1037"/>
      <c r="AK53" s="1037"/>
      <c r="AL53" s="1038"/>
      <c r="AM53" s="218"/>
      <c r="AN53" s="218"/>
      <c r="AO53" s="1105"/>
      <c r="AP53" s="1107" t="s">
        <v>397</v>
      </c>
      <c r="AQ53" s="1108"/>
      <c r="AR53" s="664" t="s">
        <v>386</v>
      </c>
      <c r="AS53" s="664"/>
      <c r="AT53" s="981"/>
      <c r="AU53" s="535"/>
      <c r="AV53" s="535"/>
      <c r="AW53" s="276"/>
      <c r="AX53" s="981"/>
      <c r="AY53" s="535"/>
      <c r="AZ53" s="535"/>
      <c r="BA53" s="413"/>
      <c r="BB53" s="1036"/>
      <c r="BC53" s="1037"/>
      <c r="BD53" s="1037"/>
      <c r="BE53" s="1037"/>
      <c r="BF53" s="1038"/>
      <c r="BG53" s="274"/>
      <c r="BH53" s="16" t="s">
        <v>443</v>
      </c>
      <c r="BI53" s="895"/>
      <c r="BJ53" s="895"/>
      <c r="BK53" s="895"/>
      <c r="BL53" s="895"/>
      <c r="BM53" s="1051"/>
      <c r="BN53" s="1052"/>
      <c r="BO53" s="1052"/>
      <c r="BP53" s="277"/>
      <c r="BQ53" s="1064"/>
      <c r="BR53" s="1064"/>
      <c r="BS53" s="1064"/>
      <c r="BT53" s="242"/>
      <c r="BU53" s="1013"/>
      <c r="BV53" s="1014"/>
      <c r="BW53" s="1015"/>
      <c r="BX53" s="218"/>
      <c r="CS53" s="218"/>
    </row>
    <row r="54" spans="1:97" ht="18.95" customHeight="1" thickBot="1" x14ac:dyDescent="0.2">
      <c r="A54" s="216">
        <v>14</v>
      </c>
      <c r="B54" s="216" t="s">
        <v>294</v>
      </c>
      <c r="C54" s="216"/>
      <c r="D54" s="216"/>
      <c r="E54" s="234" t="s">
        <v>491</v>
      </c>
      <c r="F54" s="217"/>
      <c r="G54" s="217"/>
      <c r="H54" s="217"/>
      <c r="I54" s="217"/>
      <c r="J54" s="217"/>
      <c r="K54" s="217"/>
      <c r="L54" s="217"/>
      <c r="M54" s="217"/>
      <c r="N54" s="217"/>
      <c r="O54" s="217"/>
      <c r="P54" s="217"/>
      <c r="Q54" s="217"/>
      <c r="R54" s="260"/>
      <c r="S54" s="260"/>
      <c r="T54" s="260"/>
      <c r="U54" s="216">
        <v>19</v>
      </c>
      <c r="V54" s="216" t="s">
        <v>295</v>
      </c>
      <c r="W54" s="216"/>
      <c r="X54" s="216"/>
      <c r="Y54" s="234" t="s">
        <v>531</v>
      </c>
      <c r="Z54" s="218"/>
      <c r="AA54" s="218"/>
      <c r="AB54" s="218"/>
      <c r="AC54" s="218"/>
      <c r="AD54" s="218"/>
      <c r="AE54" s="218"/>
      <c r="AF54" s="218"/>
      <c r="AG54" s="218"/>
      <c r="AH54" s="218"/>
      <c r="AI54" s="249"/>
      <c r="AJ54" s="249"/>
      <c r="AK54" s="249"/>
      <c r="AL54" s="249"/>
      <c r="AM54" s="218"/>
      <c r="AN54" s="218"/>
      <c r="AO54" s="1105"/>
      <c r="AP54" s="1072" t="s">
        <v>398</v>
      </c>
      <c r="AQ54" s="1073"/>
      <c r="AR54" s="737" t="s">
        <v>386</v>
      </c>
      <c r="AS54" s="737"/>
      <c r="AT54" s="981"/>
      <c r="AU54" s="535"/>
      <c r="AV54" s="535"/>
      <c r="AW54" s="278"/>
      <c r="AX54" s="981"/>
      <c r="AY54" s="535"/>
      <c r="AZ54" s="535"/>
      <c r="BA54" s="414"/>
      <c r="BB54" s="1036"/>
      <c r="BC54" s="1037"/>
      <c r="BD54" s="1037"/>
      <c r="BE54" s="1037"/>
      <c r="BF54" s="1038"/>
      <c r="BG54" s="274"/>
      <c r="BH54" s="16" t="s">
        <v>444</v>
      </c>
      <c r="BI54" s="824" t="s">
        <v>293</v>
      </c>
      <c r="BJ54" s="824"/>
      <c r="BK54" s="824"/>
      <c r="BL54" s="1069"/>
      <c r="BM54" s="1067"/>
      <c r="BN54" s="1068"/>
      <c r="BO54" s="1068"/>
      <c r="BP54" s="279"/>
      <c r="BQ54" s="1065"/>
      <c r="BR54" s="1065"/>
      <c r="BS54" s="1065"/>
      <c r="BT54" s="280"/>
      <c r="BU54" s="1013"/>
      <c r="BV54" s="1014"/>
      <c r="BW54" s="1015"/>
      <c r="BX54" s="218"/>
      <c r="CS54" s="218"/>
    </row>
    <row r="55" spans="1:97" ht="18.95" customHeight="1" thickBot="1" x14ac:dyDescent="0.2">
      <c r="A55" s="712" t="s">
        <v>201</v>
      </c>
      <c r="B55" s="664"/>
      <c r="C55" s="664"/>
      <c r="D55" s="664"/>
      <c r="E55" s="664"/>
      <c r="F55" s="912" t="s">
        <v>605</v>
      </c>
      <c r="G55" s="913"/>
      <c r="H55" s="913"/>
      <c r="I55" s="914"/>
      <c r="J55" s="664" t="s">
        <v>606</v>
      </c>
      <c r="K55" s="664"/>
      <c r="L55" s="664"/>
      <c r="M55" s="665"/>
      <c r="N55" s="712" t="s">
        <v>459</v>
      </c>
      <c r="O55" s="664"/>
      <c r="P55" s="664"/>
      <c r="Q55" s="664"/>
      <c r="R55" s="665"/>
      <c r="S55" s="249"/>
      <c r="T55" s="249"/>
      <c r="U55" s="712" t="s">
        <v>201</v>
      </c>
      <c r="V55" s="664"/>
      <c r="W55" s="664"/>
      <c r="X55" s="664"/>
      <c r="Y55" s="664"/>
      <c r="Z55" s="912" t="s">
        <v>605</v>
      </c>
      <c r="AA55" s="913"/>
      <c r="AB55" s="913"/>
      <c r="AC55" s="914"/>
      <c r="AD55" s="664" t="s">
        <v>606</v>
      </c>
      <c r="AE55" s="664"/>
      <c r="AF55" s="664"/>
      <c r="AG55" s="665"/>
      <c r="AH55" s="712" t="s">
        <v>459</v>
      </c>
      <c r="AI55" s="664"/>
      <c r="AJ55" s="664"/>
      <c r="AK55" s="664"/>
      <c r="AL55" s="665"/>
      <c r="AM55" s="218"/>
      <c r="AN55" s="218"/>
      <c r="AO55" s="1106"/>
      <c r="AP55" s="1053" t="s">
        <v>424</v>
      </c>
      <c r="AQ55" s="1054"/>
      <c r="AR55" s="1054"/>
      <c r="AS55" s="1054"/>
      <c r="AT55" s="953">
        <f>SUM(AT43:AV54)</f>
        <v>0</v>
      </c>
      <c r="AU55" s="952"/>
      <c r="AV55" s="952"/>
      <c r="AW55" s="372" t="s">
        <v>135</v>
      </c>
      <c r="AX55" s="972">
        <f>SUM(AX43:AZ54)</f>
        <v>0</v>
      </c>
      <c r="AY55" s="972"/>
      <c r="AZ55" s="972"/>
      <c r="BA55" s="372" t="s">
        <v>135</v>
      </c>
      <c r="BB55" s="1037">
        <f>SUM(BB43:BF54)</f>
        <v>0</v>
      </c>
      <c r="BC55" s="1037"/>
      <c r="BD55" s="1037"/>
      <c r="BE55" s="1037"/>
      <c r="BF55" s="1038"/>
      <c r="BG55" s="274"/>
      <c r="BH55" s="939" t="s">
        <v>175</v>
      </c>
      <c r="BI55" s="940"/>
      <c r="BJ55" s="940"/>
      <c r="BK55" s="940"/>
      <c r="BL55" s="940"/>
      <c r="BM55" s="380" t="s">
        <v>413</v>
      </c>
      <c r="BN55" s="972">
        <f>SUM(BM46:BO54)</f>
        <v>0</v>
      </c>
      <c r="BO55" s="972"/>
      <c r="BP55" s="378" t="s">
        <v>135</v>
      </c>
      <c r="BQ55" s="381"/>
      <c r="BR55" s="972">
        <f>SUM(BQ46:BS54)</f>
        <v>0</v>
      </c>
      <c r="BS55" s="972"/>
      <c r="BT55" s="378" t="s">
        <v>135</v>
      </c>
      <c r="BU55" s="1036"/>
      <c r="BV55" s="1037"/>
      <c r="BW55" s="1038"/>
      <c r="BX55" s="218"/>
      <c r="CS55" s="218"/>
    </row>
    <row r="56" spans="1:97" ht="18.95" customHeight="1" x14ac:dyDescent="0.15">
      <c r="A56" s="16" t="s">
        <v>492</v>
      </c>
      <c r="B56" s="824" t="s">
        <v>296</v>
      </c>
      <c r="C56" s="824"/>
      <c r="D56" s="824"/>
      <c r="E56" s="824"/>
      <c r="F56" s="981"/>
      <c r="G56" s="535"/>
      <c r="H56" s="535"/>
      <c r="I56" s="262"/>
      <c r="J56" s="981"/>
      <c r="K56" s="535"/>
      <c r="L56" s="535"/>
      <c r="M56" s="263"/>
      <c r="N56" s="1013"/>
      <c r="O56" s="1014"/>
      <c r="P56" s="1014"/>
      <c r="Q56" s="1014"/>
      <c r="R56" s="1015"/>
      <c r="S56" s="249"/>
      <c r="T56" s="249"/>
      <c r="U56" s="16" t="s">
        <v>492</v>
      </c>
      <c r="V56" s="826" t="s">
        <v>267</v>
      </c>
      <c r="W56" s="826"/>
      <c r="X56" s="826"/>
      <c r="Y56" s="826"/>
      <c r="Z56" s="981"/>
      <c r="AA56" s="535"/>
      <c r="AB56" s="535"/>
      <c r="AC56" s="277"/>
      <c r="AD56" s="981"/>
      <c r="AE56" s="535"/>
      <c r="AF56" s="535"/>
      <c r="AG56" s="248"/>
      <c r="AH56" s="1013"/>
      <c r="AI56" s="1014"/>
      <c r="AJ56" s="1014"/>
      <c r="AK56" s="1014"/>
      <c r="AL56" s="1015"/>
      <c r="AM56" s="218"/>
      <c r="AN56" s="218"/>
      <c r="AO56" s="1060" t="s">
        <v>282</v>
      </c>
      <c r="AP56" s="23" t="s">
        <v>165</v>
      </c>
      <c r="AQ56" s="1062" t="s">
        <v>567</v>
      </c>
      <c r="AR56" s="1062"/>
      <c r="AS56" s="1062"/>
      <c r="AT56" s="1033"/>
      <c r="AU56" s="736"/>
      <c r="AV56" s="736"/>
      <c r="AW56" s="276"/>
      <c r="AX56" s="1033"/>
      <c r="AY56" s="736"/>
      <c r="AZ56" s="736"/>
      <c r="BA56" s="415"/>
      <c r="BB56" s="1036"/>
      <c r="BC56" s="1037"/>
      <c r="BD56" s="1037"/>
      <c r="BE56" s="1037"/>
      <c r="BF56" s="1038"/>
      <c r="BG56" s="274"/>
      <c r="BX56" s="218"/>
      <c r="CS56" s="218"/>
    </row>
    <row r="57" spans="1:97" ht="18.95" customHeight="1" x14ac:dyDescent="0.15">
      <c r="A57" s="250" t="s">
        <v>493</v>
      </c>
      <c r="B57" s="824" t="s">
        <v>297</v>
      </c>
      <c r="C57" s="824"/>
      <c r="D57" s="824"/>
      <c r="E57" s="824"/>
      <c r="F57" s="981"/>
      <c r="G57" s="535"/>
      <c r="H57" s="535"/>
      <c r="I57" s="221"/>
      <c r="J57" s="981"/>
      <c r="K57" s="535"/>
      <c r="L57" s="535"/>
      <c r="M57" s="266"/>
      <c r="N57" s="1013"/>
      <c r="O57" s="1014"/>
      <c r="P57" s="1014"/>
      <c r="Q57" s="1014"/>
      <c r="R57" s="1015"/>
      <c r="S57" s="249"/>
      <c r="T57" s="249"/>
      <c r="U57" s="16" t="s">
        <v>470</v>
      </c>
      <c r="V57" s="826" t="s">
        <v>298</v>
      </c>
      <c r="W57" s="826"/>
      <c r="X57" s="826"/>
      <c r="Y57" s="826"/>
      <c r="Z57" s="981"/>
      <c r="AA57" s="535"/>
      <c r="AB57" s="535"/>
      <c r="AC57" s="221"/>
      <c r="AD57" s="981"/>
      <c r="AE57" s="535"/>
      <c r="AF57" s="535"/>
      <c r="AG57" s="241"/>
      <c r="AH57" s="1013"/>
      <c r="AI57" s="1014"/>
      <c r="AJ57" s="1014"/>
      <c r="AK57" s="1014"/>
      <c r="AL57" s="1015"/>
      <c r="AM57" s="218"/>
      <c r="AN57" s="218"/>
      <c r="AO57" s="1061"/>
      <c r="AP57" s="250" t="s">
        <v>562</v>
      </c>
      <c r="AQ57" s="826" t="s">
        <v>299</v>
      </c>
      <c r="AR57" s="826"/>
      <c r="AS57" s="826"/>
      <c r="AT57" s="981"/>
      <c r="AU57" s="535"/>
      <c r="AV57" s="535"/>
      <c r="AW57" s="278"/>
      <c r="AX57" s="981"/>
      <c r="AY57" s="535"/>
      <c r="AZ57" s="535"/>
      <c r="BA57" s="413"/>
      <c r="BB57" s="1036"/>
      <c r="BC57" s="1037"/>
      <c r="BD57" s="1037"/>
      <c r="BE57" s="1037"/>
      <c r="BF57" s="1038"/>
      <c r="BG57" s="274"/>
      <c r="BX57" s="218"/>
      <c r="CS57" s="218"/>
    </row>
    <row r="58" spans="1:97" ht="18.95" customHeight="1" x14ac:dyDescent="0.15">
      <c r="A58" s="16" t="s">
        <v>494</v>
      </c>
      <c r="B58" s="824" t="s">
        <v>495</v>
      </c>
      <c r="C58" s="824"/>
      <c r="D58" s="824"/>
      <c r="E58" s="824"/>
      <c r="F58" s="981"/>
      <c r="G58" s="535"/>
      <c r="H58" s="535"/>
      <c r="I58" s="221"/>
      <c r="J58" s="981"/>
      <c r="K58" s="535"/>
      <c r="L58" s="535"/>
      <c r="M58" s="266"/>
      <c r="N58" s="1013"/>
      <c r="O58" s="1014"/>
      <c r="P58" s="1014"/>
      <c r="Q58" s="1014"/>
      <c r="R58" s="1015"/>
      <c r="S58" s="249"/>
      <c r="T58" s="249"/>
      <c r="U58" s="250" t="s">
        <v>532</v>
      </c>
      <c r="V58" s="826" t="s">
        <v>300</v>
      </c>
      <c r="W58" s="826"/>
      <c r="X58" s="826"/>
      <c r="Y58" s="826"/>
      <c r="Z58" s="981"/>
      <c r="AA58" s="535"/>
      <c r="AB58" s="535"/>
      <c r="AC58" s="221"/>
      <c r="AD58" s="981"/>
      <c r="AE58" s="535"/>
      <c r="AF58" s="535"/>
      <c r="AG58" s="241"/>
      <c r="AH58" s="1013"/>
      <c r="AI58" s="1014"/>
      <c r="AJ58" s="1014"/>
      <c r="AK58" s="1014"/>
      <c r="AL58" s="1015"/>
      <c r="AM58" s="218"/>
      <c r="AN58" s="218"/>
      <c r="AO58" s="1061"/>
      <c r="AP58" s="226" t="s">
        <v>563</v>
      </c>
      <c r="AQ58" s="826" t="s">
        <v>399</v>
      </c>
      <c r="AR58" s="826"/>
      <c r="AS58" s="826"/>
      <c r="AT58" s="981"/>
      <c r="AU58" s="535"/>
      <c r="AV58" s="535"/>
      <c r="AW58" s="278"/>
      <c r="AX58" s="981"/>
      <c r="AY58" s="535"/>
      <c r="AZ58" s="535"/>
      <c r="BA58" s="413"/>
      <c r="BB58" s="1036"/>
      <c r="BC58" s="1037"/>
      <c r="BD58" s="1037"/>
      <c r="BE58" s="1037"/>
      <c r="BF58" s="1038"/>
      <c r="BG58" s="274"/>
      <c r="BX58" s="218"/>
      <c r="BZ58" s="281"/>
      <c r="CA58" s="249"/>
      <c r="CB58" s="249"/>
      <c r="CC58" s="249"/>
      <c r="CD58" s="31"/>
      <c r="CS58" s="218"/>
    </row>
    <row r="59" spans="1:97" ht="18.95" customHeight="1" x14ac:dyDescent="0.15">
      <c r="A59" s="250" t="s">
        <v>496</v>
      </c>
      <c r="B59" s="824" t="s">
        <v>301</v>
      </c>
      <c r="C59" s="824"/>
      <c r="D59" s="824"/>
      <c r="E59" s="824"/>
      <c r="F59" s="981"/>
      <c r="G59" s="535"/>
      <c r="H59" s="535"/>
      <c r="I59" s="221"/>
      <c r="J59" s="981"/>
      <c r="K59" s="535"/>
      <c r="L59" s="535"/>
      <c r="M59" s="266"/>
      <c r="N59" s="1013"/>
      <c r="O59" s="1014"/>
      <c r="P59" s="1014"/>
      <c r="Q59" s="1014"/>
      <c r="R59" s="1015"/>
      <c r="S59" s="249"/>
      <c r="T59" s="249"/>
      <c r="U59" s="16" t="s">
        <v>261</v>
      </c>
      <c r="V59" s="1066"/>
      <c r="W59" s="1066"/>
      <c r="X59" s="1066"/>
      <c r="Y59" s="1066"/>
      <c r="Z59" s="981"/>
      <c r="AA59" s="535"/>
      <c r="AB59" s="535"/>
      <c r="AC59" s="221"/>
      <c r="AD59" s="1041"/>
      <c r="AE59" s="1041"/>
      <c r="AF59" s="1041"/>
      <c r="AG59" s="241"/>
      <c r="AH59" s="1013"/>
      <c r="AI59" s="1014"/>
      <c r="AJ59" s="1014"/>
      <c r="AK59" s="1014"/>
      <c r="AL59" s="1015"/>
      <c r="AM59" s="218"/>
      <c r="AN59" s="218"/>
      <c r="AO59" s="1061"/>
      <c r="AP59" s="16" t="s">
        <v>480</v>
      </c>
      <c r="AQ59" s="826" t="s">
        <v>302</v>
      </c>
      <c r="AR59" s="826"/>
      <c r="AS59" s="826"/>
      <c r="AT59" s="981"/>
      <c r="AU59" s="535"/>
      <c r="AV59" s="535"/>
      <c r="AW59" s="278"/>
      <c r="AX59" s="981"/>
      <c r="AY59" s="535"/>
      <c r="AZ59" s="535"/>
      <c r="BA59" s="413"/>
      <c r="BB59" s="1036"/>
      <c r="BC59" s="1037"/>
      <c r="BD59" s="1037"/>
      <c r="BE59" s="1037"/>
      <c r="BF59" s="1038"/>
      <c r="BG59" s="274"/>
      <c r="BX59" s="218"/>
      <c r="BZ59" s="281"/>
      <c r="CA59" s="14"/>
      <c r="CB59" s="14"/>
      <c r="CC59" s="14"/>
      <c r="CD59" s="282"/>
      <c r="CE59" s="283"/>
      <c r="CS59" s="218"/>
    </row>
    <row r="60" spans="1:97" ht="18.95" customHeight="1" x14ac:dyDescent="0.15">
      <c r="A60" s="16" t="s">
        <v>473</v>
      </c>
      <c r="B60" s="824" t="s">
        <v>303</v>
      </c>
      <c r="C60" s="824"/>
      <c r="D60" s="824"/>
      <c r="E60" s="824"/>
      <c r="F60" s="981"/>
      <c r="G60" s="535"/>
      <c r="H60" s="535"/>
      <c r="I60" s="221"/>
      <c r="J60" s="981"/>
      <c r="K60" s="535"/>
      <c r="L60" s="535"/>
      <c r="M60" s="266"/>
      <c r="N60" s="1013"/>
      <c r="O60" s="1014"/>
      <c r="P60" s="1014"/>
      <c r="Q60" s="1014"/>
      <c r="R60" s="1015"/>
      <c r="S60" s="249"/>
      <c r="T60" s="249"/>
      <c r="U60" s="16" t="s">
        <v>488</v>
      </c>
      <c r="V60" s="1066"/>
      <c r="W60" s="1066"/>
      <c r="X60" s="1066"/>
      <c r="Y60" s="1066"/>
      <c r="Z60" s="981"/>
      <c r="AA60" s="535"/>
      <c r="AB60" s="535"/>
      <c r="AC60" s="221"/>
      <c r="AD60" s="1041"/>
      <c r="AE60" s="1041"/>
      <c r="AF60" s="1041"/>
      <c r="AG60" s="241"/>
      <c r="AH60" s="1013"/>
      <c r="AI60" s="1014"/>
      <c r="AJ60" s="1014"/>
      <c r="AK60" s="1014"/>
      <c r="AL60" s="1015"/>
      <c r="AM60" s="218"/>
      <c r="AN60" s="218"/>
      <c r="AO60" s="1061"/>
      <c r="AP60" s="250" t="s">
        <v>448</v>
      </c>
      <c r="AQ60" s="826" t="s">
        <v>304</v>
      </c>
      <c r="AR60" s="826"/>
      <c r="AS60" s="826"/>
      <c r="AT60" s="981"/>
      <c r="AU60" s="535"/>
      <c r="AV60" s="535"/>
      <c r="AW60" s="278"/>
      <c r="AX60" s="981"/>
      <c r="AY60" s="535"/>
      <c r="AZ60" s="535"/>
      <c r="BA60" s="413"/>
      <c r="BB60" s="1036"/>
      <c r="BC60" s="1037"/>
      <c r="BD60" s="1037"/>
      <c r="BE60" s="1037"/>
      <c r="BF60" s="1038"/>
      <c r="BG60" s="274"/>
      <c r="BX60" s="218"/>
      <c r="BZ60" s="281"/>
      <c r="CA60" s="249"/>
      <c r="CB60" s="249"/>
      <c r="CC60" s="249"/>
      <c r="CD60" s="15"/>
      <c r="CE60" s="283"/>
      <c r="CS60" s="218"/>
    </row>
    <row r="61" spans="1:97" ht="18.95" customHeight="1" x14ac:dyDescent="0.15">
      <c r="A61" s="250" t="s">
        <v>497</v>
      </c>
      <c r="B61" s="824" t="s">
        <v>498</v>
      </c>
      <c r="C61" s="824"/>
      <c r="D61" s="824"/>
      <c r="E61" s="824"/>
      <c r="F61" s="981"/>
      <c r="G61" s="535"/>
      <c r="H61" s="535"/>
      <c r="I61" s="221"/>
      <c r="J61" s="981"/>
      <c r="K61" s="535"/>
      <c r="L61" s="535"/>
      <c r="M61" s="266"/>
      <c r="N61" s="1013"/>
      <c r="O61" s="1014"/>
      <c r="P61" s="1014"/>
      <c r="Q61" s="1014"/>
      <c r="R61" s="1015"/>
      <c r="S61" s="218"/>
      <c r="T61" s="218"/>
      <c r="U61" s="16" t="s">
        <v>448</v>
      </c>
      <c r="V61" s="1066"/>
      <c r="W61" s="1066"/>
      <c r="X61" s="1066"/>
      <c r="Y61" s="1066"/>
      <c r="Z61" s="981"/>
      <c r="AA61" s="535"/>
      <c r="AB61" s="535"/>
      <c r="AC61" s="221"/>
      <c r="AD61" s="1041"/>
      <c r="AE61" s="1041"/>
      <c r="AF61" s="1041"/>
      <c r="AG61" s="241"/>
      <c r="AH61" s="1013"/>
      <c r="AI61" s="1014"/>
      <c r="AJ61" s="1014"/>
      <c r="AK61" s="1014"/>
      <c r="AL61" s="1015"/>
      <c r="AM61" s="218"/>
      <c r="AN61" s="218"/>
      <c r="AO61" s="1061"/>
      <c r="AP61" s="16" t="s">
        <v>401</v>
      </c>
      <c r="AQ61" s="826" t="s">
        <v>305</v>
      </c>
      <c r="AR61" s="826"/>
      <c r="AS61" s="826"/>
      <c r="AT61" s="981"/>
      <c r="AU61" s="535"/>
      <c r="AV61" s="535"/>
      <c r="AW61" s="278"/>
      <c r="AX61" s="981"/>
      <c r="AY61" s="535"/>
      <c r="AZ61" s="535"/>
      <c r="BA61" s="413"/>
      <c r="BB61" s="1036"/>
      <c r="BC61" s="1037"/>
      <c r="BD61" s="1037"/>
      <c r="BE61" s="1037"/>
      <c r="BF61" s="1038"/>
      <c r="BG61" s="274"/>
      <c r="BX61" s="218"/>
      <c r="BZ61" s="283"/>
      <c r="CA61" s="283"/>
      <c r="CB61" s="283"/>
      <c r="CC61" s="283"/>
      <c r="CD61" s="283"/>
      <c r="CE61" s="283"/>
      <c r="CS61" s="218"/>
    </row>
    <row r="62" spans="1:97" ht="18.95" customHeight="1" x14ac:dyDescent="0.15">
      <c r="A62" s="16" t="s">
        <v>499</v>
      </c>
      <c r="B62" s="824" t="s">
        <v>306</v>
      </c>
      <c r="C62" s="824"/>
      <c r="D62" s="824"/>
      <c r="E62" s="824"/>
      <c r="F62" s="981"/>
      <c r="G62" s="535"/>
      <c r="H62" s="535"/>
      <c r="I62" s="221"/>
      <c r="J62" s="981"/>
      <c r="K62" s="535"/>
      <c r="L62" s="535"/>
      <c r="M62" s="266"/>
      <c r="N62" s="1013"/>
      <c r="O62" s="1014"/>
      <c r="P62" s="1014"/>
      <c r="Q62" s="1014"/>
      <c r="R62" s="1015"/>
      <c r="S62" s="218"/>
      <c r="T62" s="218"/>
      <c r="U62" s="16" t="s">
        <v>489</v>
      </c>
      <c r="V62" s="1066"/>
      <c r="W62" s="1066"/>
      <c r="X62" s="1066"/>
      <c r="Y62" s="1066"/>
      <c r="Z62" s="981"/>
      <c r="AA62" s="535"/>
      <c r="AB62" s="535"/>
      <c r="AC62" s="221"/>
      <c r="AD62" s="1041"/>
      <c r="AE62" s="1041"/>
      <c r="AF62" s="1041"/>
      <c r="AG62" s="241"/>
      <c r="AH62" s="1013"/>
      <c r="AI62" s="1014"/>
      <c r="AJ62" s="1014"/>
      <c r="AK62" s="1014"/>
      <c r="AL62" s="1015"/>
      <c r="AM62" s="218"/>
      <c r="AN62" s="218"/>
      <c r="AO62" s="1061"/>
      <c r="AP62" s="250" t="s">
        <v>466</v>
      </c>
      <c r="AQ62" s="826" t="s">
        <v>307</v>
      </c>
      <c r="AR62" s="826"/>
      <c r="AS62" s="826"/>
      <c r="AT62" s="981"/>
      <c r="AU62" s="535"/>
      <c r="AV62" s="535"/>
      <c r="AW62" s="278"/>
      <c r="AX62" s="981"/>
      <c r="AY62" s="535"/>
      <c r="AZ62" s="535"/>
      <c r="BA62" s="413"/>
      <c r="BB62" s="1036"/>
      <c r="BC62" s="1037"/>
      <c r="BD62" s="1037"/>
      <c r="BE62" s="1037"/>
      <c r="BF62" s="1038"/>
      <c r="BG62" s="274"/>
      <c r="BX62" s="218"/>
      <c r="BY62" s="218"/>
      <c r="BZ62" s="283"/>
      <c r="CA62" s="283"/>
      <c r="CB62" s="283"/>
      <c r="CC62" s="283"/>
      <c r="CD62" s="283"/>
      <c r="CE62" s="283"/>
      <c r="CQ62" s="218"/>
      <c r="CR62" s="218"/>
      <c r="CS62" s="218"/>
    </row>
    <row r="63" spans="1:97" ht="18.95" customHeight="1" thickBot="1" x14ac:dyDescent="0.2">
      <c r="A63" s="16" t="s">
        <v>500</v>
      </c>
      <c r="B63" s="1076"/>
      <c r="C63" s="1076"/>
      <c r="D63" s="1076"/>
      <c r="E63" s="1076"/>
      <c r="F63" s="981"/>
      <c r="G63" s="535"/>
      <c r="H63" s="535"/>
      <c r="I63" s="221"/>
      <c r="J63" s="981"/>
      <c r="K63" s="535"/>
      <c r="L63" s="535"/>
      <c r="M63" s="266"/>
      <c r="N63" s="1013"/>
      <c r="O63" s="1014"/>
      <c r="P63" s="1014"/>
      <c r="Q63" s="1014"/>
      <c r="R63" s="1015"/>
      <c r="U63" s="16" t="s">
        <v>490</v>
      </c>
      <c r="V63" s="1066"/>
      <c r="W63" s="1066"/>
      <c r="X63" s="1066"/>
      <c r="Y63" s="1066"/>
      <c r="Z63" s="981"/>
      <c r="AA63" s="535"/>
      <c r="AB63" s="535"/>
      <c r="AC63" s="221"/>
      <c r="AD63" s="1041"/>
      <c r="AE63" s="1041"/>
      <c r="AF63" s="1041"/>
      <c r="AG63" s="241"/>
      <c r="AH63" s="1013"/>
      <c r="AI63" s="1014"/>
      <c r="AJ63" s="1014"/>
      <c r="AK63" s="1014"/>
      <c r="AL63" s="1015"/>
      <c r="AM63" s="218"/>
      <c r="AN63" s="218"/>
      <c r="AO63" s="1061"/>
      <c r="AP63" s="226" t="s">
        <v>517</v>
      </c>
      <c r="AQ63" s="1063" t="s">
        <v>380</v>
      </c>
      <c r="AR63" s="1063"/>
      <c r="AS63" s="1063"/>
      <c r="AT63" s="1029"/>
      <c r="AU63" s="1030"/>
      <c r="AV63" s="1030"/>
      <c r="AW63" s="278"/>
      <c r="AX63" s="1057"/>
      <c r="AY63" s="1057"/>
      <c r="AZ63" s="1057"/>
      <c r="BA63" s="414"/>
      <c r="BB63" s="1036"/>
      <c r="BC63" s="1037"/>
      <c r="BD63" s="1037"/>
      <c r="BE63" s="1037"/>
      <c r="BF63" s="1038"/>
      <c r="BG63" s="274"/>
      <c r="BX63" s="218"/>
      <c r="BY63" s="218"/>
      <c r="BZ63" s="218"/>
      <c r="CQ63" s="218"/>
      <c r="CR63" s="218"/>
      <c r="CS63" s="218"/>
    </row>
    <row r="64" spans="1:97" ht="18.95" customHeight="1" thickBot="1" x14ac:dyDescent="0.2">
      <c r="A64" s="16" t="s">
        <v>501</v>
      </c>
      <c r="B64" s="824" t="s">
        <v>380</v>
      </c>
      <c r="C64" s="824"/>
      <c r="D64" s="824"/>
      <c r="E64" s="824"/>
      <c r="F64" s="1070"/>
      <c r="G64" s="1071"/>
      <c r="H64" s="1071"/>
      <c r="I64" s="221"/>
      <c r="J64" s="1077"/>
      <c r="K64" s="1077"/>
      <c r="L64" s="1077"/>
      <c r="M64" s="266"/>
      <c r="N64" s="1013"/>
      <c r="O64" s="1014"/>
      <c r="P64" s="1014"/>
      <c r="Q64" s="1014"/>
      <c r="R64" s="1015"/>
      <c r="U64" s="16" t="s">
        <v>484</v>
      </c>
      <c r="V64" s="826" t="s">
        <v>380</v>
      </c>
      <c r="W64" s="826"/>
      <c r="X64" s="826"/>
      <c r="Y64" s="826"/>
      <c r="Z64" s="981"/>
      <c r="AA64" s="535"/>
      <c r="AB64" s="535"/>
      <c r="AC64" s="284"/>
      <c r="AD64" s="1075"/>
      <c r="AE64" s="1075"/>
      <c r="AF64" s="1075"/>
      <c r="AG64" s="255"/>
      <c r="AH64" s="1013"/>
      <c r="AI64" s="1014"/>
      <c r="AJ64" s="1014"/>
      <c r="AK64" s="1014"/>
      <c r="AL64" s="1015"/>
      <c r="AM64" s="218"/>
      <c r="AN64" s="218"/>
      <c r="AO64" s="520"/>
      <c r="AP64" s="1053" t="s">
        <v>424</v>
      </c>
      <c r="AQ64" s="1054"/>
      <c r="AR64" s="1054"/>
      <c r="AS64" s="1054"/>
      <c r="AT64" s="953">
        <f>SUM(AT56:AV63)</f>
        <v>0</v>
      </c>
      <c r="AU64" s="952"/>
      <c r="AV64" s="952"/>
      <c r="AW64" s="376"/>
      <c r="AX64" s="953">
        <f>SUM(AX56:AZ63)</f>
        <v>0</v>
      </c>
      <c r="AY64" s="952"/>
      <c r="AZ64" s="952"/>
      <c r="BA64" s="377"/>
      <c r="BB64" s="1037">
        <f>SUM(BB56:BF63)</f>
        <v>0</v>
      </c>
      <c r="BC64" s="1037"/>
      <c r="BD64" s="1037"/>
      <c r="BE64" s="1037"/>
      <c r="BF64" s="1038"/>
      <c r="BG64" s="274"/>
      <c r="BX64" s="218"/>
      <c r="BY64" s="218"/>
      <c r="BZ64" s="218"/>
      <c r="CQ64" s="218"/>
      <c r="CR64" s="218"/>
      <c r="CS64" s="218"/>
    </row>
    <row r="65" spans="1:97" ht="16.5" customHeight="1" thickBot="1" x14ac:dyDescent="0.2">
      <c r="A65" s="939" t="s">
        <v>175</v>
      </c>
      <c r="B65" s="940"/>
      <c r="C65" s="940"/>
      <c r="D65" s="940"/>
      <c r="E65" s="940"/>
      <c r="F65" s="368" t="s">
        <v>428</v>
      </c>
      <c r="G65" s="952">
        <f>SUM(F56:H64)</f>
        <v>0</v>
      </c>
      <c r="H65" s="952"/>
      <c r="I65" s="363" t="s">
        <v>135</v>
      </c>
      <c r="J65" s="369"/>
      <c r="K65" s="952">
        <f>SUM(J56:L64)</f>
        <v>0</v>
      </c>
      <c r="L65" s="952"/>
      <c r="M65" s="363" t="s">
        <v>135</v>
      </c>
      <c r="N65" s="1036">
        <f>SUM(N56:R64)</f>
        <v>0</v>
      </c>
      <c r="O65" s="1037"/>
      <c r="P65" s="1037"/>
      <c r="Q65" s="1037"/>
      <c r="R65" s="1038"/>
      <c r="U65" s="939" t="s">
        <v>175</v>
      </c>
      <c r="V65" s="940"/>
      <c r="W65" s="940"/>
      <c r="X65" s="940"/>
      <c r="Y65" s="940"/>
      <c r="Z65" s="368" t="s">
        <v>414</v>
      </c>
      <c r="AA65" s="952">
        <f>SUM(Z56:AB64)</f>
        <v>0</v>
      </c>
      <c r="AB65" s="952"/>
      <c r="AC65" s="372" t="s">
        <v>135</v>
      </c>
      <c r="AD65" s="373"/>
      <c r="AE65" s="972">
        <f>SUM(AD56:AF64)</f>
        <v>0</v>
      </c>
      <c r="AF65" s="972"/>
      <c r="AG65" s="372" t="s">
        <v>135</v>
      </c>
      <c r="AH65" s="1074">
        <f>SUM(AH56:AL64)</f>
        <v>0</v>
      </c>
      <c r="AI65" s="1037"/>
      <c r="AJ65" s="1037"/>
      <c r="AK65" s="1037"/>
      <c r="AL65" s="1038"/>
      <c r="AM65" s="218"/>
      <c r="AN65" s="218"/>
      <c r="AO65" s="934" t="s">
        <v>402</v>
      </c>
      <c r="AP65" s="1058"/>
      <c r="AQ65" s="1058"/>
      <c r="AR65" s="1058"/>
      <c r="AS65" s="1059"/>
      <c r="AT65" s="1055">
        <f>AT55+AT64</f>
        <v>0</v>
      </c>
      <c r="AU65" s="1056"/>
      <c r="AV65" s="1056"/>
      <c r="AW65" s="378" t="s">
        <v>135</v>
      </c>
      <c r="AX65" s="1055">
        <f>AX55+AX64</f>
        <v>0</v>
      </c>
      <c r="AY65" s="1056"/>
      <c r="AZ65" s="1056"/>
      <c r="BA65" s="378" t="s">
        <v>135</v>
      </c>
      <c r="BB65" s="1036">
        <f>BB55+BB64</f>
        <v>0</v>
      </c>
      <c r="BC65" s="1037"/>
      <c r="BD65" s="1037"/>
      <c r="BE65" s="1037"/>
      <c r="BF65" s="1038"/>
      <c r="BG65" s="274"/>
      <c r="BX65" s="218"/>
      <c r="BY65" s="218"/>
      <c r="BZ65" s="218"/>
      <c r="CA65" s="218"/>
      <c r="CB65" s="218"/>
      <c r="CC65" s="218"/>
      <c r="CD65" s="218"/>
      <c r="CE65" s="218"/>
      <c r="CF65" s="218"/>
      <c r="CG65" s="218"/>
      <c r="CH65" s="218"/>
      <c r="CI65" s="218"/>
      <c r="CJ65" s="218"/>
      <c r="CK65" s="218"/>
      <c r="CL65" s="218"/>
      <c r="CM65" s="218"/>
      <c r="CN65" s="218"/>
      <c r="CO65" s="218"/>
      <c r="CP65" s="218"/>
      <c r="CQ65" s="218"/>
      <c r="CR65" s="218"/>
      <c r="CS65" s="218"/>
    </row>
    <row r="66" spans="1:97" ht="16.5" customHeight="1" x14ac:dyDescent="0.15">
      <c r="AJ66" s="218"/>
      <c r="AK66" s="218"/>
      <c r="AL66" s="218"/>
      <c r="AM66" s="218"/>
      <c r="AN66" s="218"/>
      <c r="AO66" s="14"/>
      <c r="AP66" s="255"/>
      <c r="AQ66" s="255"/>
      <c r="AR66" s="255"/>
      <c r="AS66" s="255"/>
      <c r="AT66" s="285"/>
      <c r="AU66" s="15"/>
      <c r="AV66" s="15"/>
      <c r="AW66" s="15"/>
      <c r="AX66" s="286"/>
      <c r="AY66" s="15"/>
      <c r="AZ66" s="15"/>
      <c r="BA66" s="15"/>
      <c r="BB66" s="286"/>
      <c r="BF66" s="283"/>
      <c r="BG66" s="283"/>
      <c r="BH66" s="218"/>
      <c r="BI66" s="218"/>
      <c r="BJ66" s="218"/>
      <c r="BK66" s="218"/>
      <c r="BL66" s="218"/>
      <c r="BM66" s="218"/>
      <c r="BN66" s="218"/>
      <c r="BO66" s="218"/>
      <c r="BP66" s="218"/>
      <c r="BQ66" s="218"/>
      <c r="BR66" s="218"/>
      <c r="BS66" s="218"/>
      <c r="BT66" s="218"/>
      <c r="BU66" s="218"/>
      <c r="BV66" s="218"/>
      <c r="BW66" s="218"/>
      <c r="BX66" s="218"/>
      <c r="BY66" s="218"/>
      <c r="BZ66" s="218"/>
      <c r="CA66" s="218"/>
      <c r="CB66" s="218"/>
      <c r="CC66" s="218"/>
      <c r="CD66" s="218"/>
      <c r="CE66" s="218"/>
      <c r="CF66" s="218"/>
      <c r="CG66" s="218"/>
      <c r="CH66" s="218"/>
      <c r="CI66" s="218"/>
      <c r="CJ66" s="218"/>
      <c r="CK66" s="218"/>
      <c r="CL66" s="218"/>
      <c r="CM66" s="218"/>
      <c r="CN66" s="218"/>
      <c r="CO66" s="218"/>
      <c r="CP66" s="218"/>
      <c r="CQ66" s="218"/>
      <c r="CR66" s="218"/>
      <c r="CS66" s="218"/>
    </row>
    <row r="67" spans="1:97" x14ac:dyDescent="0.15">
      <c r="AN67" s="218"/>
      <c r="AO67" s="218"/>
      <c r="AP67" s="218"/>
      <c r="AQ67" s="218"/>
      <c r="BF67" s="218"/>
    </row>
    <row r="68" spans="1:97" x14ac:dyDescent="0.15">
      <c r="AN68" s="218"/>
      <c r="AO68" s="218"/>
      <c r="AP68" s="218"/>
      <c r="AQ68" s="218"/>
      <c r="BF68" s="218"/>
    </row>
    <row r="69" spans="1:97" x14ac:dyDescent="0.15">
      <c r="AN69" s="218"/>
      <c r="AO69" s="218"/>
      <c r="AP69" s="218"/>
      <c r="AQ69" s="218"/>
      <c r="BF69" s="218"/>
    </row>
    <row r="70" spans="1:97" x14ac:dyDescent="0.15">
      <c r="AN70" s="218"/>
      <c r="AO70" s="218"/>
      <c r="AP70" s="218"/>
      <c r="AQ70" s="218"/>
    </row>
    <row r="71" spans="1:97" x14ac:dyDescent="0.15">
      <c r="AN71" s="218"/>
    </row>
    <row r="72" spans="1:97" x14ac:dyDescent="0.15">
      <c r="AN72" s="218"/>
    </row>
    <row r="73" spans="1:97" x14ac:dyDescent="0.15">
      <c r="AN73" s="218"/>
    </row>
    <row r="77" spans="1:97" x14ac:dyDescent="0.15">
      <c r="AR77" s="218"/>
      <c r="AS77" s="218"/>
      <c r="AT77" s="218"/>
      <c r="AU77" s="218"/>
      <c r="AV77" s="218"/>
      <c r="AW77" s="218"/>
      <c r="AX77" s="218"/>
      <c r="AY77" s="218"/>
      <c r="AZ77" s="218"/>
      <c r="BA77" s="218"/>
      <c r="BB77" s="218"/>
      <c r="BC77" s="218"/>
      <c r="BD77" s="218"/>
      <c r="BE77" s="218"/>
    </row>
    <row r="78" spans="1:97" x14ac:dyDescent="0.15">
      <c r="AR78" s="218"/>
      <c r="AS78" s="218"/>
      <c r="AT78" s="218"/>
      <c r="AU78" s="218"/>
      <c r="AV78" s="218"/>
      <c r="AW78" s="218"/>
      <c r="AX78" s="218"/>
      <c r="AY78" s="218"/>
      <c r="AZ78" s="218"/>
      <c r="BA78" s="218"/>
      <c r="BB78" s="218"/>
      <c r="BC78" s="218"/>
      <c r="BD78" s="218"/>
      <c r="BE78" s="218"/>
    </row>
    <row r="79" spans="1:97" x14ac:dyDescent="0.15">
      <c r="AR79" s="218"/>
      <c r="AS79" s="218"/>
      <c r="AT79" s="218"/>
      <c r="AU79" s="218"/>
      <c r="AV79" s="218"/>
      <c r="AW79" s="218"/>
      <c r="AX79" s="218"/>
      <c r="AY79" s="218"/>
      <c r="AZ79" s="218"/>
      <c r="BA79" s="218"/>
      <c r="BB79" s="218"/>
      <c r="BC79" s="218"/>
      <c r="BD79" s="218"/>
      <c r="BE79" s="218"/>
    </row>
    <row r="80" spans="1:97" x14ac:dyDescent="0.15">
      <c r="AR80" s="218"/>
      <c r="AS80" s="218"/>
      <c r="AT80" s="218"/>
      <c r="AU80" s="218"/>
      <c r="AV80" s="218"/>
      <c r="AW80" s="218"/>
      <c r="AX80" s="218"/>
      <c r="AY80" s="218"/>
      <c r="AZ80" s="218"/>
      <c r="BA80" s="218"/>
      <c r="BB80" s="218"/>
      <c r="BC80" s="218"/>
      <c r="BD80" s="218"/>
      <c r="BE80" s="218"/>
    </row>
    <row r="81" spans="44:57" x14ac:dyDescent="0.15">
      <c r="AR81" s="218"/>
      <c r="AS81" s="218"/>
      <c r="AT81" s="218"/>
      <c r="AU81" s="218"/>
      <c r="AV81" s="218"/>
      <c r="AW81" s="218"/>
      <c r="AX81" s="218"/>
      <c r="AY81" s="218"/>
      <c r="AZ81" s="218"/>
      <c r="BA81" s="218"/>
      <c r="BB81" s="218"/>
      <c r="BC81" s="218"/>
      <c r="BD81" s="218"/>
      <c r="BE81" s="218"/>
    </row>
    <row r="82" spans="44:57" x14ac:dyDescent="0.15">
      <c r="AR82" s="218"/>
      <c r="AS82" s="218"/>
      <c r="AT82" s="218"/>
      <c r="AU82" s="218"/>
      <c r="AV82" s="218"/>
      <c r="AW82" s="218"/>
      <c r="AX82" s="218"/>
      <c r="AY82" s="218"/>
      <c r="AZ82" s="218"/>
      <c r="BA82" s="218"/>
      <c r="BB82" s="218"/>
      <c r="BC82" s="218"/>
      <c r="BD82" s="218"/>
      <c r="BE82" s="218"/>
    </row>
    <row r="83" spans="44:57" x14ac:dyDescent="0.15">
      <c r="AR83" s="218"/>
      <c r="AS83" s="218"/>
      <c r="AT83" s="218"/>
      <c r="AU83" s="218"/>
      <c r="AV83" s="218"/>
      <c r="AW83" s="218"/>
      <c r="AX83" s="218"/>
      <c r="AY83" s="218"/>
      <c r="AZ83" s="218"/>
      <c r="BA83" s="218"/>
      <c r="BB83" s="218"/>
      <c r="BC83" s="218"/>
      <c r="BD83" s="218"/>
      <c r="BE83" s="218"/>
    </row>
    <row r="84" spans="44:57" x14ac:dyDescent="0.15">
      <c r="AR84" s="218"/>
      <c r="AS84" s="218"/>
      <c r="AT84" s="218"/>
      <c r="AU84" s="218"/>
      <c r="AV84" s="218"/>
      <c r="AW84" s="218"/>
      <c r="AX84" s="218"/>
      <c r="AY84" s="218"/>
      <c r="AZ84" s="218"/>
      <c r="BA84" s="218"/>
      <c r="BB84" s="218"/>
      <c r="BC84" s="218"/>
      <c r="BD84" s="218"/>
      <c r="BE84" s="218"/>
    </row>
    <row r="85" spans="44:57" x14ac:dyDescent="0.15">
      <c r="AR85" s="218"/>
      <c r="AS85" s="218"/>
      <c r="AT85" s="218"/>
      <c r="AU85" s="218"/>
      <c r="AV85" s="218"/>
      <c r="AW85" s="218"/>
      <c r="AX85" s="218"/>
      <c r="AY85" s="218"/>
      <c r="AZ85" s="218"/>
      <c r="BA85" s="218"/>
      <c r="BB85" s="218"/>
      <c r="BC85" s="218"/>
      <c r="BD85" s="218"/>
      <c r="BE85" s="218"/>
    </row>
    <row r="86" spans="44:57" x14ac:dyDescent="0.15">
      <c r="AR86" s="218"/>
      <c r="AS86" s="218"/>
      <c r="AT86" s="218"/>
      <c r="AU86" s="218"/>
      <c r="AV86" s="218"/>
      <c r="AW86" s="218"/>
      <c r="AX86" s="218"/>
      <c r="AY86" s="218"/>
      <c r="AZ86" s="218"/>
      <c r="BA86" s="218"/>
      <c r="BB86" s="218"/>
      <c r="BC86" s="218"/>
      <c r="BD86" s="218"/>
      <c r="BE86" s="218"/>
    </row>
    <row r="87" spans="44:57" x14ac:dyDescent="0.15">
      <c r="AR87" s="218"/>
      <c r="AS87" s="218"/>
      <c r="AT87" s="218"/>
      <c r="AU87" s="218"/>
      <c r="AV87" s="218"/>
      <c r="AW87" s="218"/>
      <c r="AX87" s="218"/>
      <c r="AY87" s="218"/>
      <c r="AZ87" s="218"/>
      <c r="BA87" s="218"/>
      <c r="BB87" s="218"/>
      <c r="BC87" s="218"/>
      <c r="BD87" s="218"/>
      <c r="BE87" s="218"/>
    </row>
    <row r="88" spans="44:57" x14ac:dyDescent="0.15">
      <c r="AR88" s="218"/>
      <c r="AS88" s="218"/>
      <c r="AT88" s="218"/>
      <c r="AU88" s="218"/>
      <c r="AV88" s="218"/>
      <c r="AW88" s="218"/>
      <c r="AX88" s="218"/>
      <c r="AY88" s="218"/>
      <c r="AZ88" s="218"/>
      <c r="BA88" s="218"/>
      <c r="BB88" s="218"/>
      <c r="BC88" s="218"/>
      <c r="BD88" s="218"/>
      <c r="BE88" s="218"/>
    </row>
    <row r="89" spans="44:57" x14ac:dyDescent="0.15">
      <c r="AR89" s="218"/>
      <c r="AS89" s="218"/>
      <c r="AT89" s="218"/>
      <c r="AU89" s="218"/>
      <c r="AV89" s="218"/>
      <c r="AW89" s="218"/>
      <c r="AX89" s="218"/>
      <c r="AY89" s="218"/>
      <c r="AZ89" s="218"/>
      <c r="BA89" s="218"/>
      <c r="BB89" s="218"/>
      <c r="BC89" s="218"/>
      <c r="BD89" s="218"/>
      <c r="BE89" s="218"/>
    </row>
    <row r="90" spans="44:57" x14ac:dyDescent="0.15">
      <c r="AR90" s="218"/>
      <c r="AS90" s="218"/>
      <c r="AT90" s="218"/>
      <c r="AU90" s="218"/>
      <c r="AV90" s="218"/>
      <c r="AW90" s="218"/>
      <c r="AX90" s="218"/>
      <c r="AY90" s="218"/>
      <c r="AZ90" s="218"/>
      <c r="BA90" s="218"/>
      <c r="BB90" s="218"/>
      <c r="BC90" s="218"/>
      <c r="BD90" s="218"/>
      <c r="BE90" s="218"/>
    </row>
  </sheetData>
  <sheetProtection sheet="1" objects="1" scenarios="1"/>
  <mergeCells count="984">
    <mergeCell ref="AX16:AY16"/>
    <mergeCell ref="BE16:BF16"/>
    <mergeCell ref="BH16:BI16"/>
    <mergeCell ref="BK15:BL15"/>
    <mergeCell ref="BK16:BL16"/>
    <mergeCell ref="BR16:BS16"/>
    <mergeCell ref="BB20:BF20"/>
    <mergeCell ref="AX24:AZ24"/>
    <mergeCell ref="BB24:BF24"/>
    <mergeCell ref="BR15:BS15"/>
    <mergeCell ref="BM18:BP18"/>
    <mergeCell ref="BA16:BC16"/>
    <mergeCell ref="BI20:BL20"/>
    <mergeCell ref="BH22:BL22"/>
    <mergeCell ref="BI23:BL23"/>
    <mergeCell ref="BU55:BW55"/>
    <mergeCell ref="BU41:BW41"/>
    <mergeCell ref="BU42:BW42"/>
    <mergeCell ref="BU45:BW45"/>
    <mergeCell ref="BU47:BW47"/>
    <mergeCell ref="BU46:BW46"/>
    <mergeCell ref="BU54:BW54"/>
    <mergeCell ref="BU52:BW52"/>
    <mergeCell ref="BU53:BW53"/>
    <mergeCell ref="BU43:BW43"/>
    <mergeCell ref="BU49:BW49"/>
    <mergeCell ref="BU50:BW50"/>
    <mergeCell ref="BU51:BW51"/>
    <mergeCell ref="BU48:BW48"/>
    <mergeCell ref="AX47:AZ47"/>
    <mergeCell ref="BM40:BO40"/>
    <mergeCell ref="BM41:BO41"/>
    <mergeCell ref="AX44:AZ44"/>
    <mergeCell ref="Z36:AB36"/>
    <mergeCell ref="Z43:AC43"/>
    <mergeCell ref="AD34:AF34"/>
    <mergeCell ref="AH37:AL37"/>
    <mergeCell ref="AX38:AZ38"/>
    <mergeCell ref="BB36:BF36"/>
    <mergeCell ref="BB40:BF40"/>
    <mergeCell ref="BM35:BO35"/>
    <mergeCell ref="AX36:AZ36"/>
    <mergeCell ref="BB35:BF35"/>
    <mergeCell ref="AY40:AZ40"/>
    <mergeCell ref="AX42:BA42"/>
    <mergeCell ref="AX43:AZ43"/>
    <mergeCell ref="AT42:AW42"/>
    <mergeCell ref="AT43:AV43"/>
    <mergeCell ref="AD39:AF39"/>
    <mergeCell ref="AH39:AL39"/>
    <mergeCell ref="AD38:AF38"/>
    <mergeCell ref="AD37:AF37"/>
    <mergeCell ref="BB39:BF39"/>
    <mergeCell ref="BB38:BF38"/>
    <mergeCell ref="BB37:BF37"/>
    <mergeCell ref="BB33:BF33"/>
    <mergeCell ref="BB34:BF34"/>
    <mergeCell ref="BQ53:BS53"/>
    <mergeCell ref="BQ50:BS50"/>
    <mergeCell ref="BQ52:BS52"/>
    <mergeCell ref="BR43:BS43"/>
    <mergeCell ref="BQ48:BS48"/>
    <mergeCell ref="BM48:BO48"/>
    <mergeCell ref="BM49:BO49"/>
    <mergeCell ref="BQ40:BS40"/>
    <mergeCell ref="BQ46:BS46"/>
    <mergeCell ref="BQ45:BT45"/>
    <mergeCell ref="BQ35:BS35"/>
    <mergeCell ref="BM39:BO39"/>
    <mergeCell ref="BQ38:BS38"/>
    <mergeCell ref="BQ39:BS39"/>
    <mergeCell ref="BM42:BO42"/>
    <mergeCell ref="BQ36:BS36"/>
    <mergeCell ref="BQ37:BS37"/>
    <mergeCell ref="BQ41:BS41"/>
    <mergeCell ref="BQ42:BS42"/>
    <mergeCell ref="BM38:BO38"/>
    <mergeCell ref="BU37:BW37"/>
    <mergeCell ref="BU38:BW38"/>
    <mergeCell ref="BI38:BL38"/>
    <mergeCell ref="BI39:BL39"/>
    <mergeCell ref="BI42:BL42"/>
    <mergeCell ref="BB42:BF42"/>
    <mergeCell ref="BI40:BL40"/>
    <mergeCell ref="BI41:BL41"/>
    <mergeCell ref="BU40:BW40"/>
    <mergeCell ref="BU39:BW39"/>
    <mergeCell ref="BU29:BW29"/>
    <mergeCell ref="BM36:BO36"/>
    <mergeCell ref="BM37:BO37"/>
    <mergeCell ref="BU33:BW33"/>
    <mergeCell ref="BU31:BW31"/>
    <mergeCell ref="BQ29:BS29"/>
    <mergeCell ref="BI29:BL29"/>
    <mergeCell ref="BM30:BO30"/>
    <mergeCell ref="BI30:BL30"/>
    <mergeCell ref="BM29:BO29"/>
    <mergeCell ref="BQ34:BS34"/>
    <mergeCell ref="BI34:BL34"/>
    <mergeCell ref="BM33:BP33"/>
    <mergeCell ref="BM34:BO34"/>
    <mergeCell ref="BI37:BL37"/>
    <mergeCell ref="BI35:BL35"/>
    <mergeCell ref="BI36:BL36"/>
    <mergeCell ref="BH33:BL33"/>
    <mergeCell ref="BQ30:BS30"/>
    <mergeCell ref="BU30:BW30"/>
    <mergeCell ref="BU36:BW36"/>
    <mergeCell ref="BU34:BW34"/>
    <mergeCell ref="BU35:BW35"/>
    <mergeCell ref="BQ49:BS49"/>
    <mergeCell ref="AX49:AZ49"/>
    <mergeCell ref="Y2:AA2"/>
    <mergeCell ref="AX8:AZ8"/>
    <mergeCell ref="AX9:AZ9"/>
    <mergeCell ref="AX11:AZ11"/>
    <mergeCell ref="AB2:AD2"/>
    <mergeCell ref="Y10:Z10"/>
    <mergeCell ref="AK7:AL7"/>
    <mergeCell ref="AK8:AL8"/>
    <mergeCell ref="AO2:AS3"/>
    <mergeCell ref="AO4:AS4"/>
    <mergeCell ref="AO5:AS5"/>
    <mergeCell ref="Y13:Z13"/>
    <mergeCell ref="AA17:AC17"/>
    <mergeCell ref="AK17:AL17"/>
    <mergeCell ref="AP19:AS19"/>
    <mergeCell ref="AH19:AL19"/>
    <mergeCell ref="Z20:AB20"/>
    <mergeCell ref="AA29:AB29"/>
    <mergeCell ref="BH29:BH30"/>
    <mergeCell ref="AX45:AZ45"/>
    <mergeCell ref="BB47:BF47"/>
    <mergeCell ref="BB48:BF48"/>
    <mergeCell ref="P2:R2"/>
    <mergeCell ref="S2:U2"/>
    <mergeCell ref="V2:X2"/>
    <mergeCell ref="AE2:AG2"/>
    <mergeCell ref="AH2:AL2"/>
    <mergeCell ref="AE5:AG5"/>
    <mergeCell ref="V4:W4"/>
    <mergeCell ref="Y4:Z4"/>
    <mergeCell ref="AB4:AC4"/>
    <mergeCell ref="AE4:AF4"/>
    <mergeCell ref="Y5:AA5"/>
    <mergeCell ref="AI4:AK4"/>
    <mergeCell ref="AH3:AL3"/>
    <mergeCell ref="AI5:AK5"/>
    <mergeCell ref="M1:N1"/>
    <mergeCell ref="A2:C2"/>
    <mergeCell ref="D2:F2"/>
    <mergeCell ref="G2:I2"/>
    <mergeCell ref="J2:L2"/>
    <mergeCell ref="M2:O2"/>
    <mergeCell ref="AE3:AG3"/>
    <mergeCell ref="Y3:AA3"/>
    <mergeCell ref="M4:N4"/>
    <mergeCell ref="A3:C3"/>
    <mergeCell ref="D3:F3"/>
    <mergeCell ref="G3:I3"/>
    <mergeCell ref="J3:L3"/>
    <mergeCell ref="A4:C4"/>
    <mergeCell ref="D4:E4"/>
    <mergeCell ref="G4:H4"/>
    <mergeCell ref="J4:K4"/>
    <mergeCell ref="M3:O3"/>
    <mergeCell ref="P3:R3"/>
    <mergeCell ref="S3:U3"/>
    <mergeCell ref="V3:X3"/>
    <mergeCell ref="AB3:AD3"/>
    <mergeCell ref="P4:Q4"/>
    <mergeCell ref="S4:T4"/>
    <mergeCell ref="A5:C5"/>
    <mergeCell ref="AA7:AC7"/>
    <mergeCell ref="J7:M7"/>
    <mergeCell ref="N7:R7"/>
    <mergeCell ref="U7:X7"/>
    <mergeCell ref="AB5:AD5"/>
    <mergeCell ref="B9:E9"/>
    <mergeCell ref="J9:L9"/>
    <mergeCell ref="A7:E7"/>
    <mergeCell ref="G5:I5"/>
    <mergeCell ref="J5:L5"/>
    <mergeCell ref="M5:O5"/>
    <mergeCell ref="Y7:Z7"/>
    <mergeCell ref="F8:H8"/>
    <mergeCell ref="J8:L8"/>
    <mergeCell ref="V8:X8"/>
    <mergeCell ref="V5:X5"/>
    <mergeCell ref="D5:F5"/>
    <mergeCell ref="S5:U5"/>
    <mergeCell ref="Y9:Z9"/>
    <mergeCell ref="P5:R5"/>
    <mergeCell ref="AB8:AC8"/>
    <mergeCell ref="F9:H9"/>
    <mergeCell ref="V9:X9"/>
    <mergeCell ref="F7:I7"/>
    <mergeCell ref="AB9:AC9"/>
    <mergeCell ref="AB12:AC12"/>
    <mergeCell ref="Y12:Z12"/>
    <mergeCell ref="B8:E8"/>
    <mergeCell ref="Y11:Z11"/>
    <mergeCell ref="Y8:Z8"/>
    <mergeCell ref="V11:X11"/>
    <mergeCell ref="AB10:AC10"/>
    <mergeCell ref="AB11:AC11"/>
    <mergeCell ref="V12:X12"/>
    <mergeCell ref="V10:X10"/>
    <mergeCell ref="N8:R8"/>
    <mergeCell ref="N9:R9"/>
    <mergeCell ref="N10:R10"/>
    <mergeCell ref="N11:R11"/>
    <mergeCell ref="N12:R12"/>
    <mergeCell ref="V14:X14"/>
    <mergeCell ref="AB14:AC14"/>
    <mergeCell ref="F16:H16"/>
    <mergeCell ref="V13:X13"/>
    <mergeCell ref="B10:E10"/>
    <mergeCell ref="F12:H12"/>
    <mergeCell ref="J10:L10"/>
    <mergeCell ref="B12:E12"/>
    <mergeCell ref="J12:L12"/>
    <mergeCell ref="F11:H11"/>
    <mergeCell ref="B11:E11"/>
    <mergeCell ref="F10:H10"/>
    <mergeCell ref="J11:L11"/>
    <mergeCell ref="F13:H13"/>
    <mergeCell ref="F14:H14"/>
    <mergeCell ref="B13:E13"/>
    <mergeCell ref="B15:E15"/>
    <mergeCell ref="F15:H15"/>
    <mergeCell ref="J13:L13"/>
    <mergeCell ref="J14:L14"/>
    <mergeCell ref="J15:L15"/>
    <mergeCell ref="A17:E17"/>
    <mergeCell ref="G17:H17"/>
    <mergeCell ref="B16:E16"/>
    <mergeCell ref="J16:L16"/>
    <mergeCell ref="K17:L17"/>
    <mergeCell ref="N17:R17"/>
    <mergeCell ref="N13:R13"/>
    <mergeCell ref="N14:R14"/>
    <mergeCell ref="N15:R15"/>
    <mergeCell ref="N16:R16"/>
    <mergeCell ref="B14:E14"/>
    <mergeCell ref="U17:X17"/>
    <mergeCell ref="Y17:Z17"/>
    <mergeCell ref="AD17:AF17"/>
    <mergeCell ref="AO15:AS16"/>
    <mergeCell ref="AH15:AJ15"/>
    <mergeCell ref="Y15:Z15"/>
    <mergeCell ref="V16:X16"/>
    <mergeCell ref="Y16:Z16"/>
    <mergeCell ref="AK15:AL15"/>
    <mergeCell ref="AB16:AC16"/>
    <mergeCell ref="AK16:AL16"/>
    <mergeCell ref="AD16:AG16"/>
    <mergeCell ref="V15:X15"/>
    <mergeCell ref="A19:E19"/>
    <mergeCell ref="F19:I19"/>
    <mergeCell ref="AO18:AS18"/>
    <mergeCell ref="AP20:AS20"/>
    <mergeCell ref="AD19:AG19"/>
    <mergeCell ref="N19:R19"/>
    <mergeCell ref="J20:L20"/>
    <mergeCell ref="J19:M19"/>
    <mergeCell ref="N20:R20"/>
    <mergeCell ref="Z19:AC19"/>
    <mergeCell ref="B21:E21"/>
    <mergeCell ref="F21:H21"/>
    <mergeCell ref="B20:E20"/>
    <mergeCell ref="F20:H20"/>
    <mergeCell ref="J21:L21"/>
    <mergeCell ref="V21:Y21"/>
    <mergeCell ref="B23:E23"/>
    <mergeCell ref="F23:H23"/>
    <mergeCell ref="J23:L23"/>
    <mergeCell ref="J22:L22"/>
    <mergeCell ref="B22:E22"/>
    <mergeCell ref="F22:H22"/>
    <mergeCell ref="V22:Y22"/>
    <mergeCell ref="V23:Y23"/>
    <mergeCell ref="N21:R21"/>
    <mergeCell ref="N22:R22"/>
    <mergeCell ref="N23:R23"/>
    <mergeCell ref="B25:E25"/>
    <mergeCell ref="V25:Y25"/>
    <mergeCell ref="F24:H24"/>
    <mergeCell ref="F25:H25"/>
    <mergeCell ref="B24:E24"/>
    <mergeCell ref="V24:Y24"/>
    <mergeCell ref="J25:L25"/>
    <mergeCell ref="J24:L24"/>
    <mergeCell ref="N24:R24"/>
    <mergeCell ref="N25:R25"/>
    <mergeCell ref="K29:L29"/>
    <mergeCell ref="B26:E26"/>
    <mergeCell ref="F26:H26"/>
    <mergeCell ref="Z26:AB26"/>
    <mergeCell ref="AD26:AF26"/>
    <mergeCell ref="V26:Y26"/>
    <mergeCell ref="B27:E27"/>
    <mergeCell ref="B28:E28"/>
    <mergeCell ref="J26:L26"/>
    <mergeCell ref="V28:Y28"/>
    <mergeCell ref="Z28:AB28"/>
    <mergeCell ref="F27:H27"/>
    <mergeCell ref="V27:Y27"/>
    <mergeCell ref="Z27:AB27"/>
    <mergeCell ref="J27:L27"/>
    <mergeCell ref="F28:H28"/>
    <mergeCell ref="J28:L28"/>
    <mergeCell ref="N29:R29"/>
    <mergeCell ref="U29:Y29"/>
    <mergeCell ref="A29:E29"/>
    <mergeCell ref="G29:H29"/>
    <mergeCell ref="N26:R26"/>
    <mergeCell ref="N27:R27"/>
    <mergeCell ref="N28:R28"/>
    <mergeCell ref="A31:E31"/>
    <mergeCell ref="F31:I31"/>
    <mergeCell ref="B35:E35"/>
    <mergeCell ref="F35:H35"/>
    <mergeCell ref="J31:M31"/>
    <mergeCell ref="F34:H34"/>
    <mergeCell ref="J34:L34"/>
    <mergeCell ref="J35:L35"/>
    <mergeCell ref="J32:L32"/>
    <mergeCell ref="B32:E32"/>
    <mergeCell ref="F32:H32"/>
    <mergeCell ref="B34:E34"/>
    <mergeCell ref="B33:E33"/>
    <mergeCell ref="F33:H33"/>
    <mergeCell ref="J33:L33"/>
    <mergeCell ref="N38:R38"/>
    <mergeCell ref="N39:R39"/>
    <mergeCell ref="N40:R40"/>
    <mergeCell ref="B40:E40"/>
    <mergeCell ref="A41:E41"/>
    <mergeCell ref="F37:H37"/>
    <mergeCell ref="B38:E38"/>
    <mergeCell ref="B37:E37"/>
    <mergeCell ref="J39:L39"/>
    <mergeCell ref="J37:L37"/>
    <mergeCell ref="F38:H38"/>
    <mergeCell ref="J38:L38"/>
    <mergeCell ref="B48:E48"/>
    <mergeCell ref="F48:H48"/>
    <mergeCell ref="B47:E47"/>
    <mergeCell ref="J47:L47"/>
    <mergeCell ref="F47:H47"/>
    <mergeCell ref="V45:Y45"/>
    <mergeCell ref="J48:L48"/>
    <mergeCell ref="V35:Y35"/>
    <mergeCell ref="B46:E46"/>
    <mergeCell ref="F46:H46"/>
    <mergeCell ref="J45:L45"/>
    <mergeCell ref="V46:Y46"/>
    <mergeCell ref="V36:Y36"/>
    <mergeCell ref="U41:Y41"/>
    <mergeCell ref="B36:E36"/>
    <mergeCell ref="J36:L36"/>
    <mergeCell ref="F36:H36"/>
    <mergeCell ref="B39:E39"/>
    <mergeCell ref="F39:H39"/>
    <mergeCell ref="V40:Y40"/>
    <mergeCell ref="N31:R31"/>
    <mergeCell ref="Z35:AB35"/>
    <mergeCell ref="V34:Y34"/>
    <mergeCell ref="Z34:AB34"/>
    <mergeCell ref="Z31:AC31"/>
    <mergeCell ref="V33:Y33"/>
    <mergeCell ref="V32:Y32"/>
    <mergeCell ref="U31:Y31"/>
    <mergeCell ref="Z33:AB33"/>
    <mergeCell ref="F50:H50"/>
    <mergeCell ref="B51:E51"/>
    <mergeCell ref="F51:H51"/>
    <mergeCell ref="B52:E52"/>
    <mergeCell ref="F52:H52"/>
    <mergeCell ref="B50:E50"/>
    <mergeCell ref="J51:L51"/>
    <mergeCell ref="J52:L52"/>
    <mergeCell ref="A55:E55"/>
    <mergeCell ref="F55:I55"/>
    <mergeCell ref="B49:E49"/>
    <mergeCell ref="AT57:AV57"/>
    <mergeCell ref="AQ57:AS57"/>
    <mergeCell ref="F57:H57"/>
    <mergeCell ref="B59:E59"/>
    <mergeCell ref="AT59:AV59"/>
    <mergeCell ref="AD51:AF51"/>
    <mergeCell ref="Z51:AB51"/>
    <mergeCell ref="V50:Y50"/>
    <mergeCell ref="J50:L50"/>
    <mergeCell ref="J49:L49"/>
    <mergeCell ref="F49:H49"/>
    <mergeCell ref="AP55:AS55"/>
    <mergeCell ref="AT55:AV55"/>
    <mergeCell ref="AH53:AL53"/>
    <mergeCell ref="AP52:AQ52"/>
    <mergeCell ref="AR52:AS52"/>
    <mergeCell ref="AR49:AS49"/>
    <mergeCell ref="AH57:AL57"/>
    <mergeCell ref="V49:Y49"/>
    <mergeCell ref="AP53:AQ53"/>
    <mergeCell ref="AR53:AS53"/>
    <mergeCell ref="AT52:AV52"/>
    <mergeCell ref="B58:E58"/>
    <mergeCell ref="AH52:AL52"/>
    <mergeCell ref="U55:Y55"/>
    <mergeCell ref="V52:Y52"/>
    <mergeCell ref="Z55:AC55"/>
    <mergeCell ref="Z56:AB56"/>
    <mergeCell ref="AE53:AF53"/>
    <mergeCell ref="AH55:AL55"/>
    <mergeCell ref="Z46:AB46"/>
    <mergeCell ref="Z50:AB50"/>
    <mergeCell ref="AD52:AF52"/>
    <mergeCell ref="AA53:AB53"/>
    <mergeCell ref="V48:Y48"/>
    <mergeCell ref="AH51:AL51"/>
    <mergeCell ref="AD50:AF50"/>
    <mergeCell ref="V47:Y47"/>
    <mergeCell ref="Z47:AB47"/>
    <mergeCell ref="AD47:AF47"/>
    <mergeCell ref="AH47:AL47"/>
    <mergeCell ref="AH48:AL48"/>
    <mergeCell ref="U53:Y53"/>
    <mergeCell ref="AD56:AF56"/>
    <mergeCell ref="AH56:AL56"/>
    <mergeCell ref="AT44:AV44"/>
    <mergeCell ref="AT48:AV48"/>
    <mergeCell ref="AT50:AV50"/>
    <mergeCell ref="AT46:AV46"/>
    <mergeCell ref="AT38:AV38"/>
    <mergeCell ref="AT47:AV47"/>
    <mergeCell ref="AT30:AW30"/>
    <mergeCell ref="AR46:AS46"/>
    <mergeCell ref="AO43:AO55"/>
    <mergeCell ref="AR50:AS50"/>
    <mergeCell ref="AP32:AS32"/>
    <mergeCell ref="AT37:AV37"/>
    <mergeCell ref="AP39:AS39"/>
    <mergeCell ref="AT39:AV39"/>
    <mergeCell ref="AR43:AS43"/>
    <mergeCell ref="AO40:AS40"/>
    <mergeCell ref="Z32:AB32"/>
    <mergeCell ref="AK10:AL10"/>
    <mergeCell ref="AK11:AL11"/>
    <mergeCell ref="AH32:AL32"/>
    <mergeCell ref="AD35:AF35"/>
    <mergeCell ref="AD36:AF36"/>
    <mergeCell ref="AP36:AS36"/>
    <mergeCell ref="AH36:AL36"/>
    <mergeCell ref="AD32:AF32"/>
    <mergeCell ref="AK12:AL12"/>
    <mergeCell ref="Z22:AB22"/>
    <mergeCell ref="AP23:AS23"/>
    <mergeCell ref="AD22:AF22"/>
    <mergeCell ref="AD28:AF28"/>
    <mergeCell ref="AD24:AF24"/>
    <mergeCell ref="AD23:AF23"/>
    <mergeCell ref="AD27:AF27"/>
    <mergeCell ref="AD31:AG31"/>
    <mergeCell ref="AP31:AS31"/>
    <mergeCell ref="AE29:AF29"/>
    <mergeCell ref="AH31:AL31"/>
    <mergeCell ref="AH26:AL26"/>
    <mergeCell ref="AH27:AL27"/>
    <mergeCell ref="AP25:AS25"/>
    <mergeCell ref="AU28:AV28"/>
    <mergeCell ref="AH29:AL29"/>
    <mergeCell ref="AH28:AL28"/>
    <mergeCell ref="AO28:AS28"/>
    <mergeCell ref="AT31:AV31"/>
    <mergeCell ref="AT32:AV32"/>
    <mergeCell ref="AT33:AV33"/>
    <mergeCell ref="AT34:AV34"/>
    <mergeCell ref="AH35:AL35"/>
    <mergeCell ref="AH34:AL34"/>
    <mergeCell ref="AO30:AS30"/>
    <mergeCell ref="AT27:AV27"/>
    <mergeCell ref="AT26:AV26"/>
    <mergeCell ref="AH22:AL22"/>
    <mergeCell ref="Z23:AB23"/>
    <mergeCell ref="AP24:AS24"/>
    <mergeCell ref="AP26:AS26"/>
    <mergeCell ref="AP27:AS27"/>
    <mergeCell ref="AH25:AL25"/>
    <mergeCell ref="AD7:AG7"/>
    <mergeCell ref="AD8:AG8"/>
    <mergeCell ref="AO7:AS7"/>
    <mergeCell ref="AH7:AJ7"/>
    <mergeCell ref="AH8:AJ8"/>
    <mergeCell ref="AH23:AL23"/>
    <mergeCell ref="AH24:AL24"/>
    <mergeCell ref="AH20:AL20"/>
    <mergeCell ref="AD12:AG12"/>
    <mergeCell ref="AH12:AJ12"/>
    <mergeCell ref="AD9:AG9"/>
    <mergeCell ref="AD10:AG10"/>
    <mergeCell ref="AH10:AJ10"/>
    <mergeCell ref="AH11:AJ11"/>
    <mergeCell ref="AH9:AJ9"/>
    <mergeCell ref="AD11:AG11"/>
    <mergeCell ref="AK9:AL9"/>
    <mergeCell ref="AX39:AZ39"/>
    <mergeCell ref="AX37:AZ37"/>
    <mergeCell ref="AP38:AS38"/>
    <mergeCell ref="Z24:AB24"/>
    <mergeCell ref="Z25:AB25"/>
    <mergeCell ref="Y14:Z14"/>
    <mergeCell ref="V20:Y20"/>
    <mergeCell ref="AB15:AC15"/>
    <mergeCell ref="AB13:AC13"/>
    <mergeCell ref="Z21:AB21"/>
    <mergeCell ref="U19:Y19"/>
    <mergeCell ref="AP21:AS21"/>
    <mergeCell ref="AP22:AS22"/>
    <mergeCell ref="AH21:AL21"/>
    <mergeCell ref="AH17:AI17"/>
    <mergeCell ref="AD15:AG15"/>
    <mergeCell ref="AD25:AF25"/>
    <mergeCell ref="AD21:AF21"/>
    <mergeCell ref="AK13:AL13"/>
    <mergeCell ref="AK14:AL14"/>
    <mergeCell ref="AH16:AJ16"/>
    <mergeCell ref="AD13:AG13"/>
    <mergeCell ref="AH13:AJ13"/>
    <mergeCell ref="B44:E44"/>
    <mergeCell ref="AX33:AZ33"/>
    <mergeCell ref="AX32:AZ32"/>
    <mergeCell ref="AH33:AL33"/>
    <mergeCell ref="AP33:AS33"/>
    <mergeCell ref="Z44:AB44"/>
    <mergeCell ref="AH43:AL43"/>
    <mergeCell ref="Z40:AB40"/>
    <mergeCell ref="AD44:AF44"/>
    <mergeCell ref="AH44:AL44"/>
    <mergeCell ref="AU40:AV40"/>
    <mergeCell ref="AO42:AS42"/>
    <mergeCell ref="AE41:AF41"/>
    <mergeCell ref="AH40:AL40"/>
    <mergeCell ref="AH41:AL41"/>
    <mergeCell ref="AD40:AF40"/>
    <mergeCell ref="AP35:AS35"/>
    <mergeCell ref="AT35:AV35"/>
    <mergeCell ref="AP34:AS34"/>
    <mergeCell ref="AX34:AZ34"/>
    <mergeCell ref="AX35:AZ35"/>
    <mergeCell ref="AT36:AV36"/>
    <mergeCell ref="AP37:AS37"/>
    <mergeCell ref="AD33:AF33"/>
    <mergeCell ref="V38:Y38"/>
    <mergeCell ref="V37:Y37"/>
    <mergeCell ref="V39:Y39"/>
    <mergeCell ref="Z37:AB37"/>
    <mergeCell ref="AH38:AL38"/>
    <mergeCell ref="Z38:AB38"/>
    <mergeCell ref="A43:E43"/>
    <mergeCell ref="F43:I43"/>
    <mergeCell ref="G41:H41"/>
    <mergeCell ref="K41:L41"/>
    <mergeCell ref="F40:H40"/>
    <mergeCell ref="J40:L40"/>
    <mergeCell ref="N41:R41"/>
    <mergeCell ref="N43:R43"/>
    <mergeCell ref="AA41:AB41"/>
    <mergeCell ref="Z39:AB39"/>
    <mergeCell ref="F44:H44"/>
    <mergeCell ref="J44:L44"/>
    <mergeCell ref="N44:R44"/>
    <mergeCell ref="U43:Y43"/>
    <mergeCell ref="J43:M43"/>
    <mergeCell ref="K53:L53"/>
    <mergeCell ref="N62:R62"/>
    <mergeCell ref="AD58:AF58"/>
    <mergeCell ref="Z58:AB58"/>
    <mergeCell ref="AD61:AF61"/>
    <mergeCell ref="Z57:AB57"/>
    <mergeCell ref="AD57:AF57"/>
    <mergeCell ref="AD48:AF48"/>
    <mergeCell ref="N52:R52"/>
    <mergeCell ref="N58:R58"/>
    <mergeCell ref="N53:R53"/>
    <mergeCell ref="J55:M55"/>
    <mergeCell ref="N55:R55"/>
    <mergeCell ref="Z48:AB48"/>
    <mergeCell ref="Z45:AB45"/>
    <mergeCell ref="AD45:AF45"/>
    <mergeCell ref="AD46:AF46"/>
    <mergeCell ref="V56:Y56"/>
    <mergeCell ref="V51:Y51"/>
    <mergeCell ref="V44:Y44"/>
    <mergeCell ref="F45:H45"/>
    <mergeCell ref="B61:E61"/>
    <mergeCell ref="F61:H61"/>
    <mergeCell ref="N57:R57"/>
    <mergeCell ref="J60:L60"/>
    <mergeCell ref="N60:R60"/>
    <mergeCell ref="J58:L58"/>
    <mergeCell ref="N59:R59"/>
    <mergeCell ref="J59:L59"/>
    <mergeCell ref="B45:E45"/>
    <mergeCell ref="J46:L46"/>
    <mergeCell ref="J61:L61"/>
    <mergeCell ref="N61:R61"/>
    <mergeCell ref="J56:L56"/>
    <mergeCell ref="N56:R56"/>
    <mergeCell ref="B56:E56"/>
    <mergeCell ref="B60:E60"/>
    <mergeCell ref="N45:R45"/>
    <mergeCell ref="N46:R46"/>
    <mergeCell ref="N47:R47"/>
    <mergeCell ref="N48:R48"/>
    <mergeCell ref="N49:R49"/>
    <mergeCell ref="N50:R50"/>
    <mergeCell ref="N51:R51"/>
    <mergeCell ref="A65:E65"/>
    <mergeCell ref="G65:H65"/>
    <mergeCell ref="K65:L65"/>
    <mergeCell ref="N65:R65"/>
    <mergeCell ref="F60:H60"/>
    <mergeCell ref="F58:H58"/>
    <mergeCell ref="F59:H59"/>
    <mergeCell ref="J57:L57"/>
    <mergeCell ref="B57:E57"/>
    <mergeCell ref="G53:H53"/>
    <mergeCell ref="A53:E53"/>
    <mergeCell ref="F56:H56"/>
    <mergeCell ref="U65:Y65"/>
    <mergeCell ref="V60:Y60"/>
    <mergeCell ref="V59:Y59"/>
    <mergeCell ref="B63:E63"/>
    <mergeCell ref="F63:H63"/>
    <mergeCell ref="J63:L63"/>
    <mergeCell ref="F62:H62"/>
    <mergeCell ref="J62:L62"/>
    <mergeCell ref="B62:E62"/>
    <mergeCell ref="N63:R63"/>
    <mergeCell ref="B64:E64"/>
    <mergeCell ref="F64:H64"/>
    <mergeCell ref="J64:L64"/>
    <mergeCell ref="N64:R64"/>
    <mergeCell ref="V57:Y57"/>
    <mergeCell ref="AH58:AL58"/>
    <mergeCell ref="AH62:AL62"/>
    <mergeCell ref="AT58:AV58"/>
    <mergeCell ref="AQ58:AS58"/>
    <mergeCell ref="AQ59:AS59"/>
    <mergeCell ref="AT62:AV62"/>
    <mergeCell ref="AQ62:AS62"/>
    <mergeCell ref="AQ60:AS60"/>
    <mergeCell ref="AD62:AF62"/>
    <mergeCell ref="AP54:AQ54"/>
    <mergeCell ref="AH46:AL46"/>
    <mergeCell ref="AH65:AL65"/>
    <mergeCell ref="V64:Y64"/>
    <mergeCell ref="Z64:AB64"/>
    <mergeCell ref="AD64:AF64"/>
    <mergeCell ref="AA65:AB65"/>
    <mergeCell ref="AH64:AL64"/>
    <mergeCell ref="V62:Y62"/>
    <mergeCell ref="AH63:AL63"/>
    <mergeCell ref="V58:Y58"/>
    <mergeCell ref="Z60:AB60"/>
    <mergeCell ref="Z61:AB61"/>
    <mergeCell ref="Z62:AB62"/>
    <mergeCell ref="AD60:AF60"/>
    <mergeCell ref="V61:Y61"/>
    <mergeCell ref="AD63:AF63"/>
    <mergeCell ref="AD59:AF59"/>
    <mergeCell ref="AH61:AL61"/>
    <mergeCell ref="AH59:AL59"/>
    <mergeCell ref="AH60:AL60"/>
    <mergeCell ref="AE65:AF65"/>
    <mergeCell ref="Z63:AB63"/>
    <mergeCell ref="V63:Y63"/>
    <mergeCell ref="AT51:AV51"/>
    <mergeCell ref="AX53:AZ53"/>
    <mergeCell ref="AX57:AZ57"/>
    <mergeCell ref="AT45:AV45"/>
    <mergeCell ref="AH45:AL45"/>
    <mergeCell ref="AR45:AS45"/>
    <mergeCell ref="Z59:AB59"/>
    <mergeCell ref="AR44:AS44"/>
    <mergeCell ref="AD43:AG43"/>
    <mergeCell ref="AH50:AL50"/>
    <mergeCell ref="AH49:AL49"/>
    <mergeCell ref="AT49:AV49"/>
    <mergeCell ref="Z49:AB49"/>
    <mergeCell ref="AD49:AF49"/>
    <mergeCell ref="AT56:AV56"/>
    <mergeCell ref="Z52:AB52"/>
    <mergeCell ref="AR48:AS48"/>
    <mergeCell ref="AR51:AS51"/>
    <mergeCell ref="AD55:AG55"/>
    <mergeCell ref="AT53:AV53"/>
    <mergeCell ref="AX46:AZ46"/>
    <mergeCell ref="AR47:AS47"/>
    <mergeCell ref="AT54:AV54"/>
    <mergeCell ref="AR54:AS54"/>
    <mergeCell ref="BQ51:BS51"/>
    <mergeCell ref="BQ54:BS54"/>
    <mergeCell ref="BI53:BL53"/>
    <mergeCell ref="BR55:BS55"/>
    <mergeCell ref="BQ47:BS47"/>
    <mergeCell ref="AX55:AZ55"/>
    <mergeCell ref="BB56:BF56"/>
    <mergeCell ref="BB55:BF55"/>
    <mergeCell ref="AX59:AZ59"/>
    <mergeCell ref="BB49:BF49"/>
    <mergeCell ref="AX56:AZ56"/>
    <mergeCell ref="BB50:BF50"/>
    <mergeCell ref="AX52:AZ52"/>
    <mergeCell ref="BM50:BO50"/>
    <mergeCell ref="BB57:BF57"/>
    <mergeCell ref="BB58:BF58"/>
    <mergeCell ref="BI47:BL47"/>
    <mergeCell ref="BN55:BO55"/>
    <mergeCell ref="BM54:BO54"/>
    <mergeCell ref="BM53:BO53"/>
    <mergeCell ref="BB53:BF53"/>
    <mergeCell ref="BI54:BL54"/>
    <mergeCell ref="AX51:AZ51"/>
    <mergeCell ref="BI51:BL51"/>
    <mergeCell ref="AP64:AS64"/>
    <mergeCell ref="AT65:AV65"/>
    <mergeCell ref="BB64:BF64"/>
    <mergeCell ref="BB59:BF59"/>
    <mergeCell ref="BB60:BF60"/>
    <mergeCell ref="BB62:BF62"/>
    <mergeCell ref="BB61:BF61"/>
    <mergeCell ref="BB63:BF63"/>
    <mergeCell ref="AX63:AZ63"/>
    <mergeCell ref="AX62:AZ62"/>
    <mergeCell ref="AT63:AV63"/>
    <mergeCell ref="AX61:AZ61"/>
    <mergeCell ref="AT60:AV60"/>
    <mergeCell ref="AX60:AZ60"/>
    <mergeCell ref="AQ61:AS61"/>
    <mergeCell ref="AT61:AV61"/>
    <mergeCell ref="AO65:AS65"/>
    <mergeCell ref="AT64:AV64"/>
    <mergeCell ref="AO56:AO64"/>
    <mergeCell ref="AQ56:AS56"/>
    <mergeCell ref="AQ63:AS63"/>
    <mergeCell ref="BB65:BF65"/>
    <mergeCell ref="AX65:AZ65"/>
    <mergeCell ref="AX64:AZ64"/>
    <mergeCell ref="BM45:BP45"/>
    <mergeCell ref="BM47:BO47"/>
    <mergeCell ref="BM46:BO46"/>
    <mergeCell ref="BN43:BO43"/>
    <mergeCell ref="BB43:BF45"/>
    <mergeCell ref="BM52:BO52"/>
    <mergeCell ref="BB54:BF54"/>
    <mergeCell ref="BB46:BF46"/>
    <mergeCell ref="BI48:BL48"/>
    <mergeCell ref="BI49:BL49"/>
    <mergeCell ref="BI50:BL50"/>
    <mergeCell ref="BI52:BL52"/>
    <mergeCell ref="BB52:BF52"/>
    <mergeCell ref="AX54:AZ54"/>
    <mergeCell ref="AX58:AZ58"/>
    <mergeCell ref="BM51:BO51"/>
    <mergeCell ref="BH55:BL55"/>
    <mergeCell ref="AX50:AZ50"/>
    <mergeCell ref="BB51:BF51"/>
    <mergeCell ref="AX48:AZ48"/>
    <mergeCell ref="BI46:BL46"/>
    <mergeCell ref="BH45:BL45"/>
    <mergeCell ref="BH43:BL43"/>
    <mergeCell ref="BQ33:BT33"/>
    <mergeCell ref="BQ26:BS26"/>
    <mergeCell ref="BQ28:BS28"/>
    <mergeCell ref="BR31:BS31"/>
    <mergeCell ref="BQ20:BS20"/>
    <mergeCell ref="BQ27:BS27"/>
    <mergeCell ref="BK14:BL14"/>
    <mergeCell ref="BI19:BL19"/>
    <mergeCell ref="BH18:BL18"/>
    <mergeCell ref="BQ19:BS19"/>
    <mergeCell ref="BM20:BO20"/>
    <mergeCell ref="BM21:BO21"/>
    <mergeCell ref="BM22:BO22"/>
    <mergeCell ref="BM24:BO24"/>
    <mergeCell ref="BI24:BL24"/>
    <mergeCell ref="BI21:BL21"/>
    <mergeCell ref="BR14:BS14"/>
    <mergeCell ref="BN31:BO31"/>
    <mergeCell ref="BN15:BO15"/>
    <mergeCell ref="BI25:BL25"/>
    <mergeCell ref="BM26:BO26"/>
    <mergeCell ref="BM27:BO27"/>
    <mergeCell ref="BE11:BG11"/>
    <mergeCell ref="BA8:BD8"/>
    <mergeCell ref="BK9:BM9"/>
    <mergeCell ref="BN9:BQ9"/>
    <mergeCell ref="AX30:BA30"/>
    <mergeCell ref="AX31:AZ31"/>
    <mergeCell ref="BA15:BB15"/>
    <mergeCell ref="BQ24:BS24"/>
    <mergeCell ref="BQ25:BS25"/>
    <mergeCell ref="AX26:AZ26"/>
    <mergeCell ref="AX25:AZ25"/>
    <mergeCell ref="AX27:AZ27"/>
    <mergeCell ref="BI27:BL27"/>
    <mergeCell ref="BM28:BO28"/>
    <mergeCell ref="BI26:BL26"/>
    <mergeCell ref="BH28:BL28"/>
    <mergeCell ref="BQ23:BS23"/>
    <mergeCell ref="BQ18:BT18"/>
    <mergeCell ref="BH15:BI15"/>
    <mergeCell ref="BB31:BF31"/>
    <mergeCell ref="BB19:BF19"/>
    <mergeCell ref="AY28:AZ28"/>
    <mergeCell ref="BB28:BF28"/>
    <mergeCell ref="BB23:BF23"/>
    <mergeCell ref="BB32:BF32"/>
    <mergeCell ref="BB22:BF22"/>
    <mergeCell ref="BB21:BF21"/>
    <mergeCell ref="BE15:BF15"/>
    <mergeCell ref="BB18:BF18"/>
    <mergeCell ref="BM19:BO19"/>
    <mergeCell ref="BH31:BL31"/>
    <mergeCell ref="BB26:BF26"/>
    <mergeCell ref="BB27:BF27"/>
    <mergeCell ref="BB30:BF30"/>
    <mergeCell ref="AO6:AS6"/>
    <mergeCell ref="BE6:BG6"/>
    <mergeCell ref="BU5:BW5"/>
    <mergeCell ref="AT6:AW6"/>
    <mergeCell ref="AO8:AS8"/>
    <mergeCell ref="BE13:BF13"/>
    <mergeCell ref="BE8:BG8"/>
    <mergeCell ref="BA10:BD10"/>
    <mergeCell ref="AX10:AZ10"/>
    <mergeCell ref="BR13:BS13"/>
    <mergeCell ref="BE9:BG9"/>
    <mergeCell ref="BE10:BG10"/>
    <mergeCell ref="AO9:AS9"/>
    <mergeCell ref="AO10:AS10"/>
    <mergeCell ref="AT9:AW9"/>
    <mergeCell ref="AT10:AW10"/>
    <mergeCell ref="BA9:BD9"/>
    <mergeCell ref="AX7:AZ7"/>
    <mergeCell ref="AX6:AZ6"/>
    <mergeCell ref="AT8:AW8"/>
    <mergeCell ref="AT7:AW7"/>
    <mergeCell ref="BA6:BD6"/>
    <mergeCell ref="BA7:BD7"/>
    <mergeCell ref="BE7:BG7"/>
    <mergeCell ref="BU26:BW26"/>
    <mergeCell ref="BN14:BP14"/>
    <mergeCell ref="BN16:BP16"/>
    <mergeCell ref="BM23:BO23"/>
    <mergeCell ref="BU15:BV15"/>
    <mergeCell ref="BU14:BV14"/>
    <mergeCell ref="BU28:BW28"/>
    <mergeCell ref="BU20:BW20"/>
    <mergeCell ref="BQ22:BS22"/>
    <mergeCell ref="BU25:BW25"/>
    <mergeCell ref="BM25:BO25"/>
    <mergeCell ref="BU27:BW27"/>
    <mergeCell ref="BU24:BW24"/>
    <mergeCell ref="BU18:BW18"/>
    <mergeCell ref="BU16:BV16"/>
    <mergeCell ref="BU21:BW21"/>
    <mergeCell ref="BU22:BW22"/>
    <mergeCell ref="AT19:AV19"/>
    <mergeCell ref="AT18:AW18"/>
    <mergeCell ref="BU23:BW23"/>
    <mergeCell ref="BU19:BW19"/>
    <mergeCell ref="AX22:AZ22"/>
    <mergeCell ref="AX21:AZ21"/>
    <mergeCell ref="AX23:AZ23"/>
    <mergeCell ref="BQ21:BS21"/>
    <mergeCell ref="AT23:AV23"/>
    <mergeCell ref="AX18:BA18"/>
    <mergeCell ref="AT24:AV24"/>
    <mergeCell ref="AT22:AV22"/>
    <mergeCell ref="AT25:AV25"/>
    <mergeCell ref="AT21:AV21"/>
    <mergeCell ref="BB25:BF25"/>
    <mergeCell ref="AO11:AS11"/>
    <mergeCell ref="AO12:AS12"/>
    <mergeCell ref="AT13:AV13"/>
    <mergeCell ref="BA13:BC13"/>
    <mergeCell ref="AT15:AV15"/>
    <mergeCell ref="AX15:AY15"/>
    <mergeCell ref="AT14:AV14"/>
    <mergeCell ref="AO14:AS14"/>
    <mergeCell ref="BA14:BC14"/>
    <mergeCell ref="AX14:AY14"/>
    <mergeCell ref="AO13:AS13"/>
    <mergeCell ref="BA12:BD12"/>
    <mergeCell ref="BA11:BD11"/>
    <mergeCell ref="AX13:AY13"/>
    <mergeCell ref="AT12:AV12"/>
    <mergeCell ref="AX12:AZ12"/>
    <mergeCell ref="AT20:AV20"/>
    <mergeCell ref="AX19:AZ19"/>
    <mergeCell ref="AX20:AZ20"/>
    <mergeCell ref="AT2:AW3"/>
    <mergeCell ref="AT4:AW4"/>
    <mergeCell ref="AT5:AW5"/>
    <mergeCell ref="AX3:AZ3"/>
    <mergeCell ref="AX2:BJ2"/>
    <mergeCell ref="BH3:BJ3"/>
    <mergeCell ref="BA3:BD3"/>
    <mergeCell ref="BE5:BG5"/>
    <mergeCell ref="BE3:BG3"/>
    <mergeCell ref="AX4:AZ4"/>
    <mergeCell ref="AX5:AZ5"/>
    <mergeCell ref="BA4:BD4"/>
    <mergeCell ref="BA5:BD5"/>
    <mergeCell ref="BN3:BQ3"/>
    <mergeCell ref="BN4:BQ4"/>
    <mergeCell ref="BN5:BQ5"/>
    <mergeCell ref="BU7:BW7"/>
    <mergeCell ref="BR8:BT8"/>
    <mergeCell ref="BE4:BG4"/>
    <mergeCell ref="BH4:BJ4"/>
    <mergeCell ref="BU6:BW6"/>
    <mergeCell ref="BR6:BT6"/>
    <mergeCell ref="BH6:BJ6"/>
    <mergeCell ref="BU4:BW4"/>
    <mergeCell ref="BK8:BM8"/>
    <mergeCell ref="BK4:BM4"/>
    <mergeCell ref="BR4:BT4"/>
    <mergeCell ref="BN6:BQ6"/>
    <mergeCell ref="BK6:BM6"/>
    <mergeCell ref="BN8:BQ8"/>
    <mergeCell ref="BN7:BQ7"/>
    <mergeCell ref="BK2:BW2"/>
    <mergeCell ref="BU3:BW3"/>
    <mergeCell ref="BR7:BT7"/>
    <mergeCell ref="BK5:BM5"/>
    <mergeCell ref="BK7:BM7"/>
    <mergeCell ref="BE14:BF14"/>
    <mergeCell ref="BU8:BW8"/>
    <mergeCell ref="BU9:BW9"/>
    <mergeCell ref="BE12:BG12"/>
    <mergeCell ref="BK11:BM11"/>
    <mergeCell ref="BK12:BM12"/>
    <mergeCell ref="BH13:BI13"/>
    <mergeCell ref="BN11:BQ11"/>
    <mergeCell ref="BN10:BQ10"/>
    <mergeCell ref="BN12:BQ12"/>
    <mergeCell ref="BH14:BI14"/>
    <mergeCell ref="BR3:BT3"/>
    <mergeCell ref="BK3:BM3"/>
    <mergeCell ref="BH9:BJ9"/>
    <mergeCell ref="BR9:BT9"/>
    <mergeCell ref="BH5:BJ5"/>
    <mergeCell ref="BH8:BJ8"/>
    <mergeCell ref="BR5:BT5"/>
    <mergeCell ref="BH7:BJ7"/>
    <mergeCell ref="N32:R32"/>
    <mergeCell ref="N33:R33"/>
    <mergeCell ref="N34:R34"/>
    <mergeCell ref="N35:R35"/>
    <mergeCell ref="N36:R36"/>
    <mergeCell ref="N37:R37"/>
    <mergeCell ref="BU10:BW10"/>
    <mergeCell ref="BU11:BW11"/>
    <mergeCell ref="BU12:BW12"/>
    <mergeCell ref="BH12:BJ12"/>
    <mergeCell ref="BK13:BL13"/>
    <mergeCell ref="BR11:BT11"/>
    <mergeCell ref="BR10:BT10"/>
    <mergeCell ref="BN13:BP13"/>
    <mergeCell ref="BR12:BT12"/>
    <mergeCell ref="BK10:BM10"/>
    <mergeCell ref="BH10:BJ10"/>
    <mergeCell ref="BU13:BV13"/>
    <mergeCell ref="BH11:BJ11"/>
    <mergeCell ref="AT11:AW11"/>
    <mergeCell ref="AT16:AW16"/>
    <mergeCell ref="AD20:AF20"/>
    <mergeCell ref="AD14:AG14"/>
    <mergeCell ref="AH14:AJ14"/>
  </mergeCells>
  <phoneticPr fontId="4"/>
  <pageMargins left="0.59055118110236227" right="0.59055118110236227" top="0.59055118110236227" bottom="0.39370078740157483" header="0.19685039370078741" footer="0.19685039370078741"/>
  <pageSetup paperSize="8" scale="66" orientation="landscape" r:id="rId1"/>
  <headerFooter alignWithMargins="0">
    <oddHeader>&amp;C&amp;"ＭＳ Ｐゴシック,太字"&amp;32平成30年度営農計画書　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D66"/>
  <sheetViews>
    <sheetView showGridLines="0" showZeros="0" view="pageBreakPreview" zoomScale="80" zoomScaleNormal="70" zoomScaleSheetLayoutView="80" workbookViewId="0">
      <selection activeCell="N7" sqref="N7:R7"/>
    </sheetView>
  </sheetViews>
  <sheetFormatPr defaultRowHeight="13.5" x14ac:dyDescent="0.15"/>
  <cols>
    <col min="1" max="1" width="1.5" style="142" customWidth="1"/>
    <col min="2" max="2" width="3.5" style="142" customWidth="1"/>
    <col min="3" max="3" width="9.625" style="142" customWidth="1"/>
    <col min="4" max="4" width="2" style="142" customWidth="1"/>
    <col min="5" max="5" width="3.5" style="142" customWidth="1"/>
    <col min="6" max="9" width="3.5" style="318" customWidth="1"/>
    <col min="10" max="13" width="3.375" style="142" customWidth="1"/>
    <col min="14" max="75" width="3.125" style="142" customWidth="1"/>
    <col min="76" max="76" width="10.625" style="142" customWidth="1"/>
    <col min="77" max="77" width="10.25" style="142" bestFit="1" customWidth="1"/>
    <col min="78" max="78" width="0" style="142" hidden="1" customWidth="1"/>
    <col min="79" max="79" width="12.5" style="142" customWidth="1"/>
    <col min="80" max="16384" width="9" style="142"/>
  </cols>
  <sheetData>
    <row r="1" spans="1:79" s="288" customFormat="1" ht="19.5" customHeight="1" x14ac:dyDescent="0.15">
      <c r="A1" s="1251"/>
      <c r="B1" s="1251"/>
      <c r="C1" s="1251"/>
      <c r="D1" s="1251"/>
      <c r="E1" s="1251"/>
      <c r="F1" s="1251"/>
      <c r="G1" s="1251"/>
      <c r="H1" s="1251"/>
      <c r="I1" s="1251"/>
      <c r="J1" s="1251"/>
      <c r="K1" s="1251"/>
      <c r="L1" s="1251"/>
      <c r="M1" s="1251"/>
      <c r="N1" s="1251"/>
      <c r="O1" s="1251"/>
      <c r="P1" s="1251"/>
      <c r="Q1" s="1251"/>
      <c r="R1" s="1251"/>
      <c r="S1" s="1251"/>
      <c r="T1" s="1251"/>
      <c r="U1" s="1251"/>
      <c r="V1" s="1251"/>
      <c r="W1" s="1251"/>
      <c r="X1" s="1251"/>
      <c r="Y1" s="1251"/>
      <c r="Z1" s="1251"/>
      <c r="AA1" s="1251"/>
      <c r="AB1" s="1251"/>
      <c r="AC1" s="1251"/>
      <c r="AD1" s="1251"/>
      <c r="AE1" s="1251"/>
      <c r="AF1" s="1251"/>
      <c r="AG1" s="1251"/>
      <c r="AH1" s="1251"/>
      <c r="AI1" s="1251"/>
      <c r="AJ1" s="1251"/>
      <c r="AK1" s="1251"/>
      <c r="AL1" s="1251"/>
      <c r="AM1" s="1251"/>
      <c r="AN1" s="1251"/>
      <c r="AO1" s="1251"/>
      <c r="AP1" s="1251"/>
      <c r="AQ1" s="1251"/>
      <c r="AR1" s="1251"/>
      <c r="AS1" s="1251"/>
      <c r="AT1" s="1251"/>
      <c r="AU1" s="1251"/>
      <c r="AV1" s="1251"/>
      <c r="AW1" s="1251"/>
      <c r="AX1" s="1251"/>
      <c r="AY1" s="1251"/>
      <c r="AZ1" s="1251"/>
      <c r="BA1" s="1251"/>
      <c r="BB1" s="1251"/>
      <c r="BC1" s="1251"/>
      <c r="BD1" s="1251"/>
      <c r="BE1" s="1251"/>
      <c r="BF1" s="1251"/>
      <c r="BG1" s="1251"/>
      <c r="BH1" s="1251"/>
      <c r="BI1" s="1251"/>
      <c r="BJ1" s="1251"/>
      <c r="BK1" s="1251"/>
      <c r="BL1" s="1251"/>
      <c r="BM1" s="1251"/>
      <c r="BN1" s="1251"/>
      <c r="BO1" s="1251"/>
      <c r="BP1" s="1251"/>
      <c r="BQ1" s="1251"/>
      <c r="BR1" s="1251"/>
      <c r="BS1" s="1251"/>
      <c r="BT1" s="1251"/>
      <c r="BU1" s="1251"/>
      <c r="BV1" s="1251"/>
      <c r="BW1" s="1251"/>
      <c r="BX1" s="1251"/>
      <c r="BY1" s="287"/>
      <c r="BZ1" s="287"/>
    </row>
    <row r="2" spans="1:79" s="20" customFormat="1" ht="19.5" customHeight="1" x14ac:dyDescent="0.15">
      <c r="A2" s="1251"/>
      <c r="B2" s="1251"/>
      <c r="C2" s="1251"/>
      <c r="D2" s="1251"/>
      <c r="E2" s="1251"/>
      <c r="F2" s="1251"/>
      <c r="G2" s="1251"/>
      <c r="H2" s="1251"/>
      <c r="I2" s="1251"/>
      <c r="J2" s="1251"/>
      <c r="K2" s="1251"/>
      <c r="L2" s="1251"/>
      <c r="M2" s="1251"/>
      <c r="N2" s="1251"/>
      <c r="O2" s="1251"/>
      <c r="P2" s="1251"/>
      <c r="Q2" s="1251"/>
      <c r="R2" s="1251"/>
      <c r="S2" s="1251"/>
      <c r="T2" s="1251"/>
      <c r="U2" s="1251"/>
      <c r="V2" s="1251"/>
      <c r="W2" s="1251"/>
      <c r="X2" s="1251"/>
      <c r="Y2" s="1251"/>
      <c r="Z2" s="1251"/>
      <c r="AA2" s="1251"/>
      <c r="AB2" s="1251"/>
      <c r="AC2" s="1251"/>
      <c r="AD2" s="1251"/>
      <c r="AE2" s="1251"/>
      <c r="AF2" s="1251"/>
      <c r="AG2" s="1251"/>
      <c r="AH2" s="1251"/>
      <c r="AI2" s="1251"/>
      <c r="AJ2" s="1251"/>
      <c r="AK2" s="1251"/>
      <c r="AL2" s="1251"/>
      <c r="AM2" s="1251"/>
      <c r="AN2" s="1251"/>
      <c r="AO2" s="1251"/>
      <c r="AP2" s="1251"/>
      <c r="AQ2" s="1251"/>
      <c r="AR2" s="1251"/>
      <c r="AS2" s="1251"/>
      <c r="AT2" s="1251"/>
      <c r="AU2" s="1251"/>
      <c r="AV2" s="1251"/>
      <c r="AW2" s="1251"/>
      <c r="AX2" s="1251"/>
      <c r="AY2" s="1251"/>
      <c r="AZ2" s="1251"/>
      <c r="BA2" s="1251"/>
      <c r="BB2" s="1251"/>
      <c r="BC2" s="1251"/>
      <c r="BD2" s="1251"/>
      <c r="BE2" s="1251"/>
      <c r="BF2" s="1251"/>
      <c r="BG2" s="1251"/>
      <c r="BH2" s="1251"/>
      <c r="BI2" s="1251"/>
      <c r="BJ2" s="1251"/>
      <c r="BK2" s="1251"/>
      <c r="BL2" s="1251"/>
      <c r="BM2" s="1251"/>
      <c r="BN2" s="1251"/>
      <c r="BO2" s="1251"/>
      <c r="BP2" s="1251"/>
      <c r="BQ2" s="1251"/>
      <c r="BR2" s="1251"/>
      <c r="BS2" s="1251"/>
      <c r="BT2" s="1251"/>
      <c r="BU2" s="1251"/>
      <c r="BV2" s="1251"/>
      <c r="BW2" s="1251"/>
      <c r="BX2" s="1251"/>
      <c r="BY2" s="287"/>
      <c r="BZ2" s="287"/>
    </row>
    <row r="3" spans="1:79" s="20" customFormat="1" ht="7.5" customHeight="1" thickBot="1" x14ac:dyDescent="0.2">
      <c r="F3" s="289"/>
      <c r="G3" s="289"/>
      <c r="H3" s="289"/>
      <c r="I3" s="289"/>
    </row>
    <row r="4" spans="1:79" s="290" customFormat="1" ht="22.5" customHeight="1" thickBot="1" x14ac:dyDescent="0.25">
      <c r="F4" s="291"/>
      <c r="G4" s="291"/>
      <c r="H4" s="291"/>
      <c r="I4" s="291"/>
      <c r="Q4" s="290" t="s">
        <v>591</v>
      </c>
      <c r="AH4" s="1258" t="s">
        <v>573</v>
      </c>
      <c r="AI4" s="1258"/>
      <c r="AJ4" s="1258"/>
      <c r="AK4" s="1258"/>
      <c r="AL4" s="1252">
        <f>'計画書（１）'!BG1</f>
        <v>0</v>
      </c>
      <c r="AM4" s="1253"/>
      <c r="AN4" s="1253"/>
      <c r="AO4" s="1253"/>
      <c r="AP4" s="1253"/>
      <c r="AQ4" s="1253"/>
      <c r="AR4" s="1253"/>
      <c r="AS4" s="1254"/>
      <c r="AT4" s="292"/>
      <c r="AU4" s="292"/>
      <c r="AV4" s="1255" t="s">
        <v>323</v>
      </c>
      <c r="AW4" s="1255"/>
      <c r="AX4" s="1255"/>
      <c r="AY4" s="1255"/>
      <c r="AZ4" s="293"/>
      <c r="BA4" s="1256">
        <f>'計画書（１）'!BG3</f>
        <v>0</v>
      </c>
      <c r="BB4" s="1256"/>
      <c r="BC4" s="1256"/>
      <c r="BD4" s="1256"/>
      <c r="BE4" s="1256"/>
      <c r="BF4" s="1256"/>
      <c r="BG4" s="1256"/>
    </row>
    <row r="5" spans="1:79" s="290" customFormat="1" ht="18" customHeight="1" thickBot="1" x14ac:dyDescent="0.2">
      <c r="C5" s="294" t="s">
        <v>324</v>
      </c>
      <c r="F5" s="291"/>
      <c r="G5" s="291"/>
      <c r="H5" s="291"/>
      <c r="I5" s="291"/>
      <c r="Q5" s="290" t="s">
        <v>592</v>
      </c>
      <c r="BV5" s="1257" t="s">
        <v>325</v>
      </c>
      <c r="BW5" s="1257"/>
      <c r="BX5" s="1257"/>
    </row>
    <row r="6" spans="1:79" s="290" customFormat="1" ht="21.75" customHeight="1" x14ac:dyDescent="0.15">
      <c r="B6" s="295"/>
      <c r="C6" s="1206" t="s">
        <v>326</v>
      </c>
      <c r="D6" s="1207"/>
      <c r="E6" s="1207"/>
      <c r="F6" s="1215" t="s">
        <v>684</v>
      </c>
      <c r="G6" s="1216"/>
      <c r="H6" s="1216"/>
      <c r="I6" s="1216"/>
      <c r="J6" s="1259" t="s">
        <v>656</v>
      </c>
      <c r="K6" s="1260"/>
      <c r="L6" s="1260"/>
      <c r="M6" s="1261"/>
      <c r="N6" s="1207" t="s">
        <v>327</v>
      </c>
      <c r="O6" s="1207"/>
      <c r="P6" s="1207"/>
      <c r="Q6" s="1207"/>
      <c r="R6" s="1208"/>
      <c r="S6" s="1206" t="s">
        <v>308</v>
      </c>
      <c r="T6" s="1207"/>
      <c r="U6" s="1207"/>
      <c r="V6" s="1207"/>
      <c r="W6" s="1208"/>
      <c r="X6" s="1206" t="s">
        <v>309</v>
      </c>
      <c r="Y6" s="1207"/>
      <c r="Z6" s="1207"/>
      <c r="AA6" s="1207"/>
      <c r="AB6" s="1208"/>
      <c r="AC6" s="1206" t="s">
        <v>310</v>
      </c>
      <c r="AD6" s="1207"/>
      <c r="AE6" s="1207"/>
      <c r="AF6" s="1207"/>
      <c r="AG6" s="1208"/>
      <c r="AH6" s="1206" t="s">
        <v>311</v>
      </c>
      <c r="AI6" s="1207"/>
      <c r="AJ6" s="1207"/>
      <c r="AK6" s="1207"/>
      <c r="AL6" s="1208"/>
      <c r="AM6" s="1206" t="s">
        <v>570</v>
      </c>
      <c r="AN6" s="1207"/>
      <c r="AO6" s="1207"/>
      <c r="AP6" s="1207"/>
      <c r="AQ6" s="1207"/>
      <c r="AR6" s="1206" t="s">
        <v>571</v>
      </c>
      <c r="AS6" s="1207"/>
      <c r="AT6" s="1207"/>
      <c r="AU6" s="1207"/>
      <c r="AV6" s="1208"/>
      <c r="AW6" s="1206" t="s">
        <v>572</v>
      </c>
      <c r="AX6" s="1207"/>
      <c r="AY6" s="1207"/>
      <c r="AZ6" s="1207"/>
      <c r="BA6" s="1208"/>
      <c r="BB6" s="1206" t="s">
        <v>312</v>
      </c>
      <c r="BC6" s="1207"/>
      <c r="BD6" s="1207"/>
      <c r="BE6" s="1207"/>
      <c r="BF6" s="1208"/>
      <c r="BG6" s="1206" t="s">
        <v>313</v>
      </c>
      <c r="BH6" s="1207"/>
      <c r="BI6" s="1207"/>
      <c r="BJ6" s="1207"/>
      <c r="BK6" s="1208"/>
      <c r="BL6" s="1206" t="s">
        <v>314</v>
      </c>
      <c r="BM6" s="1207"/>
      <c r="BN6" s="1207"/>
      <c r="BO6" s="1207"/>
      <c r="BP6" s="1208"/>
      <c r="BQ6" s="1206" t="s">
        <v>315</v>
      </c>
      <c r="BR6" s="1207"/>
      <c r="BS6" s="1207"/>
      <c r="BT6" s="1207"/>
      <c r="BU6" s="1207"/>
      <c r="BV6" s="1262" t="s">
        <v>328</v>
      </c>
      <c r="BW6" s="1263"/>
      <c r="BX6" s="1264"/>
    </row>
    <row r="7" spans="1:79" s="290" customFormat="1" ht="22.5" customHeight="1" x14ac:dyDescent="0.15">
      <c r="B7" s="296" t="s">
        <v>574</v>
      </c>
      <c r="C7" s="1201" t="s">
        <v>131</v>
      </c>
      <c r="D7" s="1202"/>
      <c r="E7" s="1202"/>
      <c r="F7" s="1199">
        <f>+'計画書（１）'!AO9</f>
        <v>0</v>
      </c>
      <c r="G7" s="1200"/>
      <c r="H7" s="1200"/>
      <c r="I7" s="1200"/>
      <c r="J7" s="1203"/>
      <c r="K7" s="1204"/>
      <c r="L7" s="1204"/>
      <c r="M7" s="1205"/>
      <c r="N7" s="1194"/>
      <c r="O7" s="1194"/>
      <c r="P7" s="1194"/>
      <c r="Q7" s="1194"/>
      <c r="R7" s="1195"/>
      <c r="S7" s="1193"/>
      <c r="T7" s="1194"/>
      <c r="U7" s="1194"/>
      <c r="V7" s="1194"/>
      <c r="W7" s="1195"/>
      <c r="X7" s="1193"/>
      <c r="Y7" s="1194"/>
      <c r="Z7" s="1194"/>
      <c r="AA7" s="1194"/>
      <c r="AB7" s="1195"/>
      <c r="AC7" s="1193"/>
      <c r="AD7" s="1194"/>
      <c r="AE7" s="1194"/>
      <c r="AF7" s="1194"/>
      <c r="AG7" s="1195"/>
      <c r="AH7" s="1193"/>
      <c r="AI7" s="1194"/>
      <c r="AJ7" s="1194"/>
      <c r="AK7" s="1194"/>
      <c r="AL7" s="1195"/>
      <c r="AM7" s="1193"/>
      <c r="AN7" s="1194"/>
      <c r="AO7" s="1194"/>
      <c r="AP7" s="1194"/>
      <c r="AQ7" s="1194"/>
      <c r="AR7" s="1193"/>
      <c r="AS7" s="1194"/>
      <c r="AT7" s="1194"/>
      <c r="AU7" s="1194"/>
      <c r="AV7" s="1195"/>
      <c r="AW7" s="1193"/>
      <c r="AX7" s="1194"/>
      <c r="AY7" s="1194"/>
      <c r="AZ7" s="1194"/>
      <c r="BA7" s="1195"/>
      <c r="BB7" s="1193"/>
      <c r="BC7" s="1194"/>
      <c r="BD7" s="1194"/>
      <c r="BE7" s="1194"/>
      <c r="BF7" s="1195"/>
      <c r="BG7" s="1193"/>
      <c r="BH7" s="1194"/>
      <c r="BI7" s="1194"/>
      <c r="BJ7" s="1194"/>
      <c r="BK7" s="1195"/>
      <c r="BL7" s="1193"/>
      <c r="BM7" s="1194"/>
      <c r="BN7" s="1194"/>
      <c r="BO7" s="1194"/>
      <c r="BP7" s="1195"/>
      <c r="BQ7" s="1193"/>
      <c r="BR7" s="1194"/>
      <c r="BS7" s="1194"/>
      <c r="BT7" s="1194"/>
      <c r="BU7" s="1194"/>
      <c r="BV7" s="1182"/>
      <c r="BW7" s="1183"/>
      <c r="BX7" s="1184"/>
      <c r="BY7" s="297" t="str">
        <f>IF(F7=CA7,"○","×")</f>
        <v>○</v>
      </c>
      <c r="BZ7" s="298"/>
      <c r="CA7" s="299">
        <f>SUM(N7:BU7)</f>
        <v>0</v>
      </c>
    </row>
    <row r="8" spans="1:79" s="290" customFormat="1" ht="22.5" customHeight="1" x14ac:dyDescent="0.15">
      <c r="B8" s="296" t="s">
        <v>575</v>
      </c>
      <c r="C8" s="1201" t="s">
        <v>329</v>
      </c>
      <c r="D8" s="1202"/>
      <c r="E8" s="1202"/>
      <c r="F8" s="1199">
        <f>+'計画書（１）'!AO10</f>
        <v>0</v>
      </c>
      <c r="G8" s="1200"/>
      <c r="H8" s="1200"/>
      <c r="I8" s="1200"/>
      <c r="J8" s="1203"/>
      <c r="K8" s="1204"/>
      <c r="L8" s="1204"/>
      <c r="M8" s="1205"/>
      <c r="N8" s="1194"/>
      <c r="O8" s="1194"/>
      <c r="P8" s="1194"/>
      <c r="Q8" s="1194"/>
      <c r="R8" s="1195"/>
      <c r="S8" s="1193"/>
      <c r="T8" s="1194"/>
      <c r="U8" s="1194"/>
      <c r="V8" s="1194"/>
      <c r="W8" s="1195"/>
      <c r="X8" s="1193"/>
      <c r="Y8" s="1194"/>
      <c r="Z8" s="1194"/>
      <c r="AA8" s="1194"/>
      <c r="AB8" s="1195"/>
      <c r="AC8" s="1193"/>
      <c r="AD8" s="1194"/>
      <c r="AE8" s="1194"/>
      <c r="AF8" s="1194"/>
      <c r="AG8" s="1195"/>
      <c r="AH8" s="1193"/>
      <c r="AI8" s="1194"/>
      <c r="AJ8" s="1194"/>
      <c r="AK8" s="1194"/>
      <c r="AL8" s="1195"/>
      <c r="AM8" s="1193"/>
      <c r="AN8" s="1194"/>
      <c r="AO8" s="1194"/>
      <c r="AP8" s="1194"/>
      <c r="AQ8" s="1194"/>
      <c r="AR8" s="1193"/>
      <c r="AS8" s="1194"/>
      <c r="AT8" s="1194"/>
      <c r="AU8" s="1194"/>
      <c r="AV8" s="1195"/>
      <c r="AW8" s="1193"/>
      <c r="AX8" s="1194"/>
      <c r="AY8" s="1194"/>
      <c r="AZ8" s="1194"/>
      <c r="BA8" s="1195"/>
      <c r="BB8" s="1193"/>
      <c r="BC8" s="1194"/>
      <c r="BD8" s="1194"/>
      <c r="BE8" s="1194"/>
      <c r="BF8" s="1195"/>
      <c r="BG8" s="1193"/>
      <c r="BH8" s="1194"/>
      <c r="BI8" s="1194"/>
      <c r="BJ8" s="1194"/>
      <c r="BK8" s="1195"/>
      <c r="BL8" s="1193"/>
      <c r="BM8" s="1194"/>
      <c r="BN8" s="1194"/>
      <c r="BO8" s="1194"/>
      <c r="BP8" s="1195"/>
      <c r="BQ8" s="1193"/>
      <c r="BR8" s="1194"/>
      <c r="BS8" s="1194"/>
      <c r="BT8" s="1194"/>
      <c r="BU8" s="1194"/>
      <c r="BV8" s="1182"/>
      <c r="BW8" s="1183"/>
      <c r="BX8" s="1184"/>
      <c r="BY8" s="297" t="str">
        <f>IF(F8=CA8,"○","×")</f>
        <v>○</v>
      </c>
      <c r="BZ8" s="298"/>
      <c r="CA8" s="299">
        <f t="shared" ref="CA8:CA22" si="0">SUM(N8:BU8)</f>
        <v>0</v>
      </c>
    </row>
    <row r="9" spans="1:79" s="290" customFormat="1" ht="22.5" customHeight="1" x14ac:dyDescent="0.15">
      <c r="B9" s="296" t="s">
        <v>576</v>
      </c>
      <c r="C9" s="1201" t="s">
        <v>330</v>
      </c>
      <c r="D9" s="1202"/>
      <c r="E9" s="1202"/>
      <c r="F9" s="1199">
        <f>+'計画書（１）'!AO11</f>
        <v>0</v>
      </c>
      <c r="G9" s="1200"/>
      <c r="H9" s="1200"/>
      <c r="I9" s="1200"/>
      <c r="J9" s="1203"/>
      <c r="K9" s="1204"/>
      <c r="L9" s="1204"/>
      <c r="M9" s="1205"/>
      <c r="N9" s="1194"/>
      <c r="O9" s="1194"/>
      <c r="P9" s="1194"/>
      <c r="Q9" s="1194"/>
      <c r="R9" s="1195"/>
      <c r="S9" s="1193"/>
      <c r="T9" s="1194"/>
      <c r="U9" s="1194"/>
      <c r="V9" s="1194"/>
      <c r="W9" s="1195"/>
      <c r="X9" s="1193"/>
      <c r="Y9" s="1194"/>
      <c r="Z9" s="1194"/>
      <c r="AA9" s="1194"/>
      <c r="AB9" s="1195"/>
      <c r="AC9" s="1193"/>
      <c r="AD9" s="1194"/>
      <c r="AE9" s="1194"/>
      <c r="AF9" s="1194"/>
      <c r="AG9" s="1195"/>
      <c r="AH9" s="1193"/>
      <c r="AI9" s="1194"/>
      <c r="AJ9" s="1194"/>
      <c r="AK9" s="1194"/>
      <c r="AL9" s="1195"/>
      <c r="AM9" s="1193"/>
      <c r="AN9" s="1194"/>
      <c r="AO9" s="1194"/>
      <c r="AP9" s="1194"/>
      <c r="AQ9" s="1194"/>
      <c r="AR9" s="1193"/>
      <c r="AS9" s="1194"/>
      <c r="AT9" s="1194"/>
      <c r="AU9" s="1194"/>
      <c r="AV9" s="1195"/>
      <c r="AW9" s="1193"/>
      <c r="AX9" s="1194"/>
      <c r="AY9" s="1194"/>
      <c r="AZ9" s="1194"/>
      <c r="BA9" s="1195"/>
      <c r="BB9" s="1193"/>
      <c r="BC9" s="1194"/>
      <c r="BD9" s="1194"/>
      <c r="BE9" s="1194"/>
      <c r="BF9" s="1195"/>
      <c r="BG9" s="1193"/>
      <c r="BH9" s="1194"/>
      <c r="BI9" s="1194"/>
      <c r="BJ9" s="1194"/>
      <c r="BK9" s="1195"/>
      <c r="BL9" s="1193"/>
      <c r="BM9" s="1194"/>
      <c r="BN9" s="1194"/>
      <c r="BO9" s="1194"/>
      <c r="BP9" s="1195"/>
      <c r="BQ9" s="1193"/>
      <c r="BR9" s="1194"/>
      <c r="BS9" s="1194"/>
      <c r="BT9" s="1194"/>
      <c r="BU9" s="1194"/>
      <c r="BV9" s="1182"/>
      <c r="BW9" s="1183"/>
      <c r="BX9" s="1184"/>
      <c r="BY9" s="297" t="str">
        <f t="shared" ref="BY9:BY23" si="1">IF(F9=CA9,"○","×")</f>
        <v>○</v>
      </c>
      <c r="BZ9" s="298"/>
      <c r="CA9" s="299">
        <f t="shared" si="0"/>
        <v>0</v>
      </c>
    </row>
    <row r="10" spans="1:79" s="290" customFormat="1" ht="22.5" customHeight="1" x14ac:dyDescent="0.15">
      <c r="B10" s="296" t="s">
        <v>316</v>
      </c>
      <c r="C10" s="1201" t="s">
        <v>331</v>
      </c>
      <c r="D10" s="1202"/>
      <c r="E10" s="1202"/>
      <c r="F10" s="1199">
        <f>+'計画書（１）'!AO12</f>
        <v>0</v>
      </c>
      <c r="G10" s="1200"/>
      <c r="H10" s="1200"/>
      <c r="I10" s="1200"/>
      <c r="J10" s="1203"/>
      <c r="K10" s="1204"/>
      <c r="L10" s="1204"/>
      <c r="M10" s="1205"/>
      <c r="N10" s="1194"/>
      <c r="O10" s="1194"/>
      <c r="P10" s="1194"/>
      <c r="Q10" s="1194"/>
      <c r="R10" s="1195"/>
      <c r="S10" s="1193"/>
      <c r="T10" s="1194"/>
      <c r="U10" s="1194"/>
      <c r="V10" s="1194"/>
      <c r="W10" s="1195"/>
      <c r="X10" s="1193"/>
      <c r="Y10" s="1194"/>
      <c r="Z10" s="1194"/>
      <c r="AA10" s="1194"/>
      <c r="AB10" s="1195"/>
      <c r="AC10" s="1193"/>
      <c r="AD10" s="1194"/>
      <c r="AE10" s="1194"/>
      <c r="AF10" s="1194"/>
      <c r="AG10" s="1195"/>
      <c r="AH10" s="1193"/>
      <c r="AI10" s="1194"/>
      <c r="AJ10" s="1194"/>
      <c r="AK10" s="1194"/>
      <c r="AL10" s="1195"/>
      <c r="AM10" s="1193"/>
      <c r="AN10" s="1194"/>
      <c r="AO10" s="1194"/>
      <c r="AP10" s="1194"/>
      <c r="AQ10" s="1194"/>
      <c r="AR10" s="1193"/>
      <c r="AS10" s="1194"/>
      <c r="AT10" s="1194"/>
      <c r="AU10" s="1194"/>
      <c r="AV10" s="1195"/>
      <c r="AW10" s="1193"/>
      <c r="AX10" s="1194"/>
      <c r="AY10" s="1194"/>
      <c r="AZ10" s="1194"/>
      <c r="BA10" s="1195"/>
      <c r="BB10" s="1193"/>
      <c r="BC10" s="1194"/>
      <c r="BD10" s="1194"/>
      <c r="BE10" s="1194"/>
      <c r="BF10" s="1195"/>
      <c r="BG10" s="1193"/>
      <c r="BH10" s="1194"/>
      <c r="BI10" s="1194"/>
      <c r="BJ10" s="1194"/>
      <c r="BK10" s="1195"/>
      <c r="BL10" s="1193"/>
      <c r="BM10" s="1194"/>
      <c r="BN10" s="1194"/>
      <c r="BO10" s="1194"/>
      <c r="BP10" s="1195"/>
      <c r="BQ10" s="1193"/>
      <c r="BR10" s="1194"/>
      <c r="BS10" s="1194"/>
      <c r="BT10" s="1194"/>
      <c r="BU10" s="1194"/>
      <c r="BV10" s="1182"/>
      <c r="BW10" s="1183"/>
      <c r="BX10" s="1184"/>
      <c r="BY10" s="297" t="str">
        <f t="shared" si="1"/>
        <v>○</v>
      </c>
      <c r="BZ10" s="298"/>
      <c r="CA10" s="299">
        <f t="shared" si="0"/>
        <v>0</v>
      </c>
    </row>
    <row r="11" spans="1:79" s="290" customFormat="1" ht="22.5" customHeight="1" x14ac:dyDescent="0.15">
      <c r="B11" s="296" t="s">
        <v>317</v>
      </c>
      <c r="C11" s="1201" t="s">
        <v>332</v>
      </c>
      <c r="D11" s="1202"/>
      <c r="E11" s="1202"/>
      <c r="F11" s="1199">
        <f>+'計画書（１）'!AO13</f>
        <v>0</v>
      </c>
      <c r="G11" s="1200"/>
      <c r="H11" s="1200"/>
      <c r="I11" s="1200"/>
      <c r="J11" s="1203"/>
      <c r="K11" s="1204"/>
      <c r="L11" s="1204"/>
      <c r="M11" s="1205"/>
      <c r="N11" s="1194"/>
      <c r="O11" s="1194"/>
      <c r="P11" s="1194"/>
      <c r="Q11" s="1194"/>
      <c r="R11" s="1195"/>
      <c r="S11" s="1193"/>
      <c r="T11" s="1194"/>
      <c r="U11" s="1194"/>
      <c r="V11" s="1194"/>
      <c r="W11" s="1195"/>
      <c r="X11" s="1193"/>
      <c r="Y11" s="1194"/>
      <c r="Z11" s="1194"/>
      <c r="AA11" s="1194"/>
      <c r="AB11" s="1195"/>
      <c r="AC11" s="1193"/>
      <c r="AD11" s="1194"/>
      <c r="AE11" s="1194"/>
      <c r="AF11" s="1194"/>
      <c r="AG11" s="1195"/>
      <c r="AH11" s="1193"/>
      <c r="AI11" s="1194"/>
      <c r="AJ11" s="1194"/>
      <c r="AK11" s="1194"/>
      <c r="AL11" s="1195"/>
      <c r="AM11" s="1193"/>
      <c r="AN11" s="1194"/>
      <c r="AO11" s="1194"/>
      <c r="AP11" s="1194"/>
      <c r="AQ11" s="1194"/>
      <c r="AR11" s="1193"/>
      <c r="AS11" s="1194"/>
      <c r="AT11" s="1194"/>
      <c r="AU11" s="1194"/>
      <c r="AV11" s="1195"/>
      <c r="AW11" s="1193"/>
      <c r="AX11" s="1194"/>
      <c r="AY11" s="1194"/>
      <c r="AZ11" s="1194"/>
      <c r="BA11" s="1195"/>
      <c r="BB11" s="1193"/>
      <c r="BC11" s="1194"/>
      <c r="BD11" s="1194"/>
      <c r="BE11" s="1194"/>
      <c r="BF11" s="1195"/>
      <c r="BG11" s="1193"/>
      <c r="BH11" s="1194"/>
      <c r="BI11" s="1194"/>
      <c r="BJ11" s="1194"/>
      <c r="BK11" s="1195"/>
      <c r="BL11" s="1193"/>
      <c r="BM11" s="1194"/>
      <c r="BN11" s="1194"/>
      <c r="BO11" s="1194"/>
      <c r="BP11" s="1195"/>
      <c r="BQ11" s="1193"/>
      <c r="BR11" s="1194"/>
      <c r="BS11" s="1194"/>
      <c r="BT11" s="1194"/>
      <c r="BU11" s="1194"/>
      <c r="BV11" s="1182"/>
      <c r="BW11" s="1183"/>
      <c r="BX11" s="1184"/>
      <c r="BY11" s="297" t="str">
        <f t="shared" si="1"/>
        <v>○</v>
      </c>
      <c r="BZ11" s="298"/>
      <c r="CA11" s="299">
        <f t="shared" si="0"/>
        <v>0</v>
      </c>
    </row>
    <row r="12" spans="1:79" s="290" customFormat="1" ht="22.5" customHeight="1" x14ac:dyDescent="0.15">
      <c r="B12" s="296" t="s">
        <v>318</v>
      </c>
      <c r="C12" s="1201" t="s">
        <v>333</v>
      </c>
      <c r="D12" s="1202"/>
      <c r="E12" s="1202"/>
      <c r="F12" s="1199">
        <f>+'計画書（１）'!AO14</f>
        <v>0</v>
      </c>
      <c r="G12" s="1200"/>
      <c r="H12" s="1200"/>
      <c r="I12" s="1200"/>
      <c r="J12" s="1203"/>
      <c r="K12" s="1204"/>
      <c r="L12" s="1204"/>
      <c r="M12" s="1205"/>
      <c r="N12" s="1194"/>
      <c r="O12" s="1194"/>
      <c r="P12" s="1194"/>
      <c r="Q12" s="1194"/>
      <c r="R12" s="1195"/>
      <c r="S12" s="1193"/>
      <c r="T12" s="1194"/>
      <c r="U12" s="1194"/>
      <c r="V12" s="1194"/>
      <c r="W12" s="1195"/>
      <c r="X12" s="1193"/>
      <c r="Y12" s="1194"/>
      <c r="Z12" s="1194"/>
      <c r="AA12" s="1194"/>
      <c r="AB12" s="1195"/>
      <c r="AC12" s="1193"/>
      <c r="AD12" s="1194"/>
      <c r="AE12" s="1194"/>
      <c r="AF12" s="1194"/>
      <c r="AG12" s="1195"/>
      <c r="AH12" s="1193"/>
      <c r="AI12" s="1194"/>
      <c r="AJ12" s="1194"/>
      <c r="AK12" s="1194"/>
      <c r="AL12" s="1195"/>
      <c r="AM12" s="1193"/>
      <c r="AN12" s="1194"/>
      <c r="AO12" s="1194"/>
      <c r="AP12" s="1194"/>
      <c r="AQ12" s="1194"/>
      <c r="AR12" s="1193"/>
      <c r="AS12" s="1194"/>
      <c r="AT12" s="1194"/>
      <c r="AU12" s="1194"/>
      <c r="AV12" s="1195"/>
      <c r="AW12" s="1193"/>
      <c r="AX12" s="1194"/>
      <c r="AY12" s="1194"/>
      <c r="AZ12" s="1194"/>
      <c r="BA12" s="1195"/>
      <c r="BB12" s="1193"/>
      <c r="BC12" s="1194"/>
      <c r="BD12" s="1194"/>
      <c r="BE12" s="1194"/>
      <c r="BF12" s="1195"/>
      <c r="BG12" s="1193"/>
      <c r="BH12" s="1194"/>
      <c r="BI12" s="1194"/>
      <c r="BJ12" s="1194"/>
      <c r="BK12" s="1195"/>
      <c r="BL12" s="1193"/>
      <c r="BM12" s="1194"/>
      <c r="BN12" s="1194"/>
      <c r="BO12" s="1194"/>
      <c r="BP12" s="1195"/>
      <c r="BQ12" s="1193"/>
      <c r="BR12" s="1194"/>
      <c r="BS12" s="1194"/>
      <c r="BT12" s="1194"/>
      <c r="BU12" s="1195"/>
      <c r="BV12" s="1182"/>
      <c r="BW12" s="1183"/>
      <c r="BX12" s="1184"/>
      <c r="BY12" s="297" t="str">
        <f t="shared" si="1"/>
        <v>○</v>
      </c>
      <c r="BZ12" s="298"/>
      <c r="CA12" s="299">
        <f t="shared" si="0"/>
        <v>0</v>
      </c>
    </row>
    <row r="13" spans="1:79" s="290" customFormat="1" ht="22.5" customHeight="1" x14ac:dyDescent="0.15">
      <c r="B13" s="296" t="s">
        <v>319</v>
      </c>
      <c r="C13" s="1201" t="s">
        <v>334</v>
      </c>
      <c r="D13" s="1202"/>
      <c r="E13" s="1202"/>
      <c r="F13" s="1199">
        <f>+'計画書（１）'!AO15</f>
        <v>0</v>
      </c>
      <c r="G13" s="1200"/>
      <c r="H13" s="1200"/>
      <c r="I13" s="1200"/>
      <c r="J13" s="1203"/>
      <c r="K13" s="1204"/>
      <c r="L13" s="1204"/>
      <c r="M13" s="1205"/>
      <c r="N13" s="1194"/>
      <c r="O13" s="1194"/>
      <c r="P13" s="1194"/>
      <c r="Q13" s="1194"/>
      <c r="R13" s="1195"/>
      <c r="S13" s="1193"/>
      <c r="T13" s="1194"/>
      <c r="U13" s="1194"/>
      <c r="V13" s="1194"/>
      <c r="W13" s="1195"/>
      <c r="X13" s="1193"/>
      <c r="Y13" s="1194"/>
      <c r="Z13" s="1194"/>
      <c r="AA13" s="1194"/>
      <c r="AB13" s="1195"/>
      <c r="AC13" s="1193"/>
      <c r="AD13" s="1194"/>
      <c r="AE13" s="1194"/>
      <c r="AF13" s="1194"/>
      <c r="AG13" s="1195"/>
      <c r="AH13" s="1193"/>
      <c r="AI13" s="1194"/>
      <c r="AJ13" s="1194"/>
      <c r="AK13" s="1194"/>
      <c r="AL13" s="1195"/>
      <c r="AM13" s="1193"/>
      <c r="AN13" s="1194"/>
      <c r="AO13" s="1194"/>
      <c r="AP13" s="1194"/>
      <c r="AQ13" s="1194"/>
      <c r="AR13" s="1193"/>
      <c r="AS13" s="1194"/>
      <c r="AT13" s="1194"/>
      <c r="AU13" s="1194"/>
      <c r="AV13" s="1195"/>
      <c r="AW13" s="1193"/>
      <c r="AX13" s="1194"/>
      <c r="AY13" s="1194"/>
      <c r="AZ13" s="1194"/>
      <c r="BA13" s="1195"/>
      <c r="BB13" s="1193"/>
      <c r="BC13" s="1194"/>
      <c r="BD13" s="1194"/>
      <c r="BE13" s="1194"/>
      <c r="BF13" s="1195"/>
      <c r="BG13" s="1193"/>
      <c r="BH13" s="1194"/>
      <c r="BI13" s="1194"/>
      <c r="BJ13" s="1194"/>
      <c r="BK13" s="1195"/>
      <c r="BL13" s="1193"/>
      <c r="BM13" s="1194"/>
      <c r="BN13" s="1194"/>
      <c r="BO13" s="1194"/>
      <c r="BP13" s="1195"/>
      <c r="BQ13" s="1193"/>
      <c r="BR13" s="1194"/>
      <c r="BS13" s="1194"/>
      <c r="BT13" s="1194"/>
      <c r="BU13" s="1194"/>
      <c r="BV13" s="1182"/>
      <c r="BW13" s="1183"/>
      <c r="BX13" s="1184"/>
      <c r="BY13" s="297" t="str">
        <f t="shared" si="1"/>
        <v>○</v>
      </c>
      <c r="BZ13" s="298"/>
      <c r="CA13" s="299">
        <f t="shared" si="0"/>
        <v>0</v>
      </c>
    </row>
    <row r="14" spans="1:79" s="290" customFormat="1" ht="22.5" customHeight="1" x14ac:dyDescent="0.15">
      <c r="B14" s="153">
        <v>10</v>
      </c>
      <c r="C14" s="1201" t="s">
        <v>335</v>
      </c>
      <c r="D14" s="1202"/>
      <c r="E14" s="1202"/>
      <c r="F14" s="1199">
        <f>+'計画書（１）'!AO17</f>
        <v>0</v>
      </c>
      <c r="G14" s="1200"/>
      <c r="H14" s="1200"/>
      <c r="I14" s="1200"/>
      <c r="J14" s="1203"/>
      <c r="K14" s="1204"/>
      <c r="L14" s="1204"/>
      <c r="M14" s="1205"/>
      <c r="N14" s="1194"/>
      <c r="O14" s="1194"/>
      <c r="P14" s="1194"/>
      <c r="Q14" s="1194"/>
      <c r="R14" s="1195"/>
      <c r="S14" s="1193"/>
      <c r="T14" s="1194"/>
      <c r="U14" s="1194"/>
      <c r="V14" s="1194"/>
      <c r="W14" s="1195"/>
      <c r="X14" s="1193"/>
      <c r="Y14" s="1194"/>
      <c r="Z14" s="1194"/>
      <c r="AA14" s="1194"/>
      <c r="AB14" s="1195"/>
      <c r="AC14" s="1193"/>
      <c r="AD14" s="1194"/>
      <c r="AE14" s="1194"/>
      <c r="AF14" s="1194"/>
      <c r="AG14" s="1195"/>
      <c r="AH14" s="1193"/>
      <c r="AI14" s="1194"/>
      <c r="AJ14" s="1194"/>
      <c r="AK14" s="1194"/>
      <c r="AL14" s="1195"/>
      <c r="AM14" s="1193"/>
      <c r="AN14" s="1194"/>
      <c r="AO14" s="1194"/>
      <c r="AP14" s="1194"/>
      <c r="AQ14" s="1195"/>
      <c r="AR14" s="1193"/>
      <c r="AS14" s="1194"/>
      <c r="AT14" s="1194"/>
      <c r="AU14" s="1194"/>
      <c r="AV14" s="1195"/>
      <c r="AW14" s="1193"/>
      <c r="AX14" s="1194"/>
      <c r="AY14" s="1194"/>
      <c r="AZ14" s="1194"/>
      <c r="BA14" s="1195"/>
      <c r="BB14" s="1193"/>
      <c r="BC14" s="1194"/>
      <c r="BD14" s="1194"/>
      <c r="BE14" s="1194"/>
      <c r="BF14" s="1195"/>
      <c r="BG14" s="1193"/>
      <c r="BH14" s="1194"/>
      <c r="BI14" s="1194"/>
      <c r="BJ14" s="1194"/>
      <c r="BK14" s="1195"/>
      <c r="BL14" s="1193"/>
      <c r="BM14" s="1194"/>
      <c r="BN14" s="1194"/>
      <c r="BO14" s="1194"/>
      <c r="BP14" s="1195"/>
      <c r="BQ14" s="1193"/>
      <c r="BR14" s="1194"/>
      <c r="BS14" s="1194"/>
      <c r="BT14" s="1194"/>
      <c r="BU14" s="1195"/>
      <c r="BV14" s="1182"/>
      <c r="BW14" s="1183"/>
      <c r="BX14" s="1184"/>
      <c r="BY14" s="297" t="str">
        <f t="shared" si="1"/>
        <v>○</v>
      </c>
      <c r="BZ14" s="298"/>
      <c r="CA14" s="299">
        <f t="shared" si="0"/>
        <v>0</v>
      </c>
    </row>
    <row r="15" spans="1:79" s="290" customFormat="1" ht="22.5" customHeight="1" x14ac:dyDescent="0.15">
      <c r="B15" s="153">
        <v>11</v>
      </c>
      <c r="C15" s="1201" t="s">
        <v>336</v>
      </c>
      <c r="D15" s="1202"/>
      <c r="E15" s="1202"/>
      <c r="F15" s="1199">
        <f>+'計画書（１）'!AO18</f>
        <v>0</v>
      </c>
      <c r="G15" s="1200"/>
      <c r="H15" s="1200"/>
      <c r="I15" s="1200"/>
      <c r="J15" s="1203"/>
      <c r="K15" s="1204"/>
      <c r="L15" s="1204"/>
      <c r="M15" s="1205"/>
      <c r="N15" s="1194"/>
      <c r="O15" s="1194"/>
      <c r="P15" s="1194"/>
      <c r="Q15" s="1194"/>
      <c r="R15" s="1195"/>
      <c r="S15" s="1193"/>
      <c r="T15" s="1194"/>
      <c r="U15" s="1194"/>
      <c r="V15" s="1194"/>
      <c r="W15" s="1195"/>
      <c r="X15" s="1193"/>
      <c r="Y15" s="1194"/>
      <c r="Z15" s="1194"/>
      <c r="AA15" s="1194"/>
      <c r="AB15" s="1195"/>
      <c r="AC15" s="1193"/>
      <c r="AD15" s="1194"/>
      <c r="AE15" s="1194"/>
      <c r="AF15" s="1194"/>
      <c r="AG15" s="1195"/>
      <c r="AH15" s="1193"/>
      <c r="AI15" s="1194"/>
      <c r="AJ15" s="1194"/>
      <c r="AK15" s="1194"/>
      <c r="AL15" s="1195"/>
      <c r="AM15" s="1193"/>
      <c r="AN15" s="1194"/>
      <c r="AO15" s="1194"/>
      <c r="AP15" s="1194"/>
      <c r="AQ15" s="1195"/>
      <c r="AR15" s="1193"/>
      <c r="AS15" s="1194"/>
      <c r="AT15" s="1194"/>
      <c r="AU15" s="1194"/>
      <c r="AV15" s="1195"/>
      <c r="AW15" s="1193"/>
      <c r="AX15" s="1194"/>
      <c r="AY15" s="1194"/>
      <c r="AZ15" s="1194"/>
      <c r="BA15" s="1195"/>
      <c r="BB15" s="1193"/>
      <c r="BC15" s="1194"/>
      <c r="BD15" s="1194"/>
      <c r="BE15" s="1194"/>
      <c r="BF15" s="1195"/>
      <c r="BG15" s="1193"/>
      <c r="BH15" s="1194"/>
      <c r="BI15" s="1194"/>
      <c r="BJ15" s="1194"/>
      <c r="BK15" s="1195"/>
      <c r="BL15" s="1193"/>
      <c r="BM15" s="1194"/>
      <c r="BN15" s="1194"/>
      <c r="BO15" s="1194"/>
      <c r="BP15" s="1195"/>
      <c r="BQ15" s="1193"/>
      <c r="BR15" s="1194"/>
      <c r="BS15" s="1194"/>
      <c r="BT15" s="1194"/>
      <c r="BU15" s="1195"/>
      <c r="BV15" s="1182"/>
      <c r="BW15" s="1183"/>
      <c r="BX15" s="1184"/>
      <c r="BY15" s="297" t="str">
        <f t="shared" si="1"/>
        <v>○</v>
      </c>
      <c r="BZ15" s="298"/>
      <c r="CA15" s="299">
        <f t="shared" si="0"/>
        <v>0</v>
      </c>
    </row>
    <row r="16" spans="1:79" s="290" customFormat="1" ht="22.5" customHeight="1" x14ac:dyDescent="0.15">
      <c r="B16" s="153">
        <v>12</v>
      </c>
      <c r="C16" s="1201" t="s">
        <v>337</v>
      </c>
      <c r="D16" s="1202"/>
      <c r="E16" s="1202"/>
      <c r="F16" s="1199">
        <f>+'計画書（１）'!AO19</f>
        <v>0</v>
      </c>
      <c r="G16" s="1200"/>
      <c r="H16" s="1200"/>
      <c r="I16" s="1200"/>
      <c r="J16" s="1203"/>
      <c r="K16" s="1204"/>
      <c r="L16" s="1204"/>
      <c r="M16" s="1205"/>
      <c r="N16" s="1194"/>
      <c r="O16" s="1194"/>
      <c r="P16" s="1194"/>
      <c r="Q16" s="1194"/>
      <c r="R16" s="1195"/>
      <c r="S16" s="1193"/>
      <c r="T16" s="1194"/>
      <c r="U16" s="1194"/>
      <c r="V16" s="1194"/>
      <c r="W16" s="1195"/>
      <c r="X16" s="1193"/>
      <c r="Y16" s="1194"/>
      <c r="Z16" s="1194"/>
      <c r="AA16" s="1194"/>
      <c r="AB16" s="1195"/>
      <c r="AC16" s="1193"/>
      <c r="AD16" s="1194"/>
      <c r="AE16" s="1194"/>
      <c r="AF16" s="1194"/>
      <c r="AG16" s="1195"/>
      <c r="AH16" s="1193"/>
      <c r="AI16" s="1194"/>
      <c r="AJ16" s="1194"/>
      <c r="AK16" s="1194"/>
      <c r="AL16" s="1195"/>
      <c r="AM16" s="1193"/>
      <c r="AN16" s="1194"/>
      <c r="AO16" s="1194"/>
      <c r="AP16" s="1194"/>
      <c r="AQ16" s="1195"/>
      <c r="AR16" s="1193"/>
      <c r="AS16" s="1194"/>
      <c r="AT16" s="1194"/>
      <c r="AU16" s="1194"/>
      <c r="AV16" s="1195"/>
      <c r="AW16" s="1193"/>
      <c r="AX16" s="1194"/>
      <c r="AY16" s="1194"/>
      <c r="AZ16" s="1194"/>
      <c r="BA16" s="1195"/>
      <c r="BB16" s="1193"/>
      <c r="BC16" s="1194"/>
      <c r="BD16" s="1194"/>
      <c r="BE16" s="1194"/>
      <c r="BF16" s="1195"/>
      <c r="BG16" s="1193"/>
      <c r="BH16" s="1194"/>
      <c r="BI16" s="1194"/>
      <c r="BJ16" s="1194"/>
      <c r="BK16" s="1195"/>
      <c r="BL16" s="1193"/>
      <c r="BM16" s="1194"/>
      <c r="BN16" s="1194"/>
      <c r="BO16" s="1194"/>
      <c r="BP16" s="1195"/>
      <c r="BQ16" s="1193"/>
      <c r="BR16" s="1194"/>
      <c r="BS16" s="1194"/>
      <c r="BT16" s="1194"/>
      <c r="BU16" s="1195"/>
      <c r="BV16" s="1182"/>
      <c r="BW16" s="1183"/>
      <c r="BX16" s="1184"/>
      <c r="BY16" s="297" t="str">
        <f t="shared" si="1"/>
        <v>○</v>
      </c>
      <c r="BZ16" s="298"/>
      <c r="CA16" s="299">
        <f t="shared" si="0"/>
        <v>0</v>
      </c>
    </row>
    <row r="17" spans="2:79" s="290" customFormat="1" ht="22.5" customHeight="1" x14ac:dyDescent="0.15">
      <c r="B17" s="153">
        <v>13</v>
      </c>
      <c r="C17" s="1201" t="s">
        <v>338</v>
      </c>
      <c r="D17" s="1202"/>
      <c r="E17" s="1202"/>
      <c r="F17" s="1199">
        <f>+'計画書（１）'!AO20</f>
        <v>0</v>
      </c>
      <c r="G17" s="1200"/>
      <c r="H17" s="1200"/>
      <c r="I17" s="1200"/>
      <c r="J17" s="1203"/>
      <c r="K17" s="1204"/>
      <c r="L17" s="1204"/>
      <c r="M17" s="1205"/>
      <c r="N17" s="1194"/>
      <c r="O17" s="1194"/>
      <c r="P17" s="1194"/>
      <c r="Q17" s="1194"/>
      <c r="R17" s="1195"/>
      <c r="S17" s="1193"/>
      <c r="T17" s="1194"/>
      <c r="U17" s="1194"/>
      <c r="V17" s="1194"/>
      <c r="W17" s="1195"/>
      <c r="X17" s="1193"/>
      <c r="Y17" s="1194"/>
      <c r="Z17" s="1194"/>
      <c r="AA17" s="1194"/>
      <c r="AB17" s="1195"/>
      <c r="AC17" s="1193"/>
      <c r="AD17" s="1194"/>
      <c r="AE17" s="1194"/>
      <c r="AF17" s="1194"/>
      <c r="AG17" s="1195"/>
      <c r="AH17" s="1193"/>
      <c r="AI17" s="1194"/>
      <c r="AJ17" s="1194"/>
      <c r="AK17" s="1194"/>
      <c r="AL17" s="1195"/>
      <c r="AM17" s="1193"/>
      <c r="AN17" s="1194"/>
      <c r="AO17" s="1194"/>
      <c r="AP17" s="1194"/>
      <c r="AQ17" s="1195"/>
      <c r="AR17" s="1193"/>
      <c r="AS17" s="1194"/>
      <c r="AT17" s="1194"/>
      <c r="AU17" s="1194"/>
      <c r="AV17" s="1195"/>
      <c r="AW17" s="1193"/>
      <c r="AX17" s="1194"/>
      <c r="AY17" s="1194"/>
      <c r="AZ17" s="1194"/>
      <c r="BA17" s="1195"/>
      <c r="BB17" s="1193"/>
      <c r="BC17" s="1194"/>
      <c r="BD17" s="1194"/>
      <c r="BE17" s="1194"/>
      <c r="BF17" s="1195"/>
      <c r="BG17" s="1193"/>
      <c r="BH17" s="1194"/>
      <c r="BI17" s="1194"/>
      <c r="BJ17" s="1194"/>
      <c r="BK17" s="1195"/>
      <c r="BL17" s="1193"/>
      <c r="BM17" s="1194"/>
      <c r="BN17" s="1194"/>
      <c r="BO17" s="1194"/>
      <c r="BP17" s="1195"/>
      <c r="BQ17" s="1193"/>
      <c r="BR17" s="1194"/>
      <c r="BS17" s="1194"/>
      <c r="BT17" s="1194"/>
      <c r="BU17" s="1195"/>
      <c r="BV17" s="1182"/>
      <c r="BW17" s="1183"/>
      <c r="BX17" s="1184"/>
      <c r="BY17" s="297" t="str">
        <f t="shared" si="1"/>
        <v>○</v>
      </c>
      <c r="BZ17" s="298"/>
      <c r="CA17" s="299">
        <f t="shared" si="0"/>
        <v>0</v>
      </c>
    </row>
    <row r="18" spans="2:79" s="290" customFormat="1" ht="22.5" customHeight="1" x14ac:dyDescent="0.15">
      <c r="B18" s="153">
        <v>14</v>
      </c>
      <c r="C18" s="1201" t="s">
        <v>339</v>
      </c>
      <c r="D18" s="1202"/>
      <c r="E18" s="1202"/>
      <c r="F18" s="1199">
        <f>+'計画書（１）'!AO21</f>
        <v>0</v>
      </c>
      <c r="G18" s="1200"/>
      <c r="H18" s="1200"/>
      <c r="I18" s="1200"/>
      <c r="J18" s="1203"/>
      <c r="K18" s="1204"/>
      <c r="L18" s="1204"/>
      <c r="M18" s="1205"/>
      <c r="N18" s="1194"/>
      <c r="O18" s="1194"/>
      <c r="P18" s="1194"/>
      <c r="Q18" s="1194"/>
      <c r="R18" s="1195"/>
      <c r="S18" s="1193"/>
      <c r="T18" s="1194"/>
      <c r="U18" s="1194"/>
      <c r="V18" s="1194"/>
      <c r="W18" s="1195"/>
      <c r="X18" s="1193"/>
      <c r="Y18" s="1194"/>
      <c r="Z18" s="1194"/>
      <c r="AA18" s="1194"/>
      <c r="AB18" s="1195"/>
      <c r="AC18" s="1193"/>
      <c r="AD18" s="1194"/>
      <c r="AE18" s="1194"/>
      <c r="AF18" s="1194"/>
      <c r="AG18" s="1195"/>
      <c r="AH18" s="1193"/>
      <c r="AI18" s="1194"/>
      <c r="AJ18" s="1194"/>
      <c r="AK18" s="1194"/>
      <c r="AL18" s="1195"/>
      <c r="AM18" s="1193"/>
      <c r="AN18" s="1194"/>
      <c r="AO18" s="1194"/>
      <c r="AP18" s="1194"/>
      <c r="AQ18" s="1195"/>
      <c r="AR18" s="1193"/>
      <c r="AS18" s="1194"/>
      <c r="AT18" s="1194"/>
      <c r="AU18" s="1194"/>
      <c r="AV18" s="1195"/>
      <c r="AW18" s="1193"/>
      <c r="AX18" s="1194"/>
      <c r="AY18" s="1194"/>
      <c r="AZ18" s="1194"/>
      <c r="BA18" s="1195"/>
      <c r="BB18" s="1193"/>
      <c r="BC18" s="1194"/>
      <c r="BD18" s="1194"/>
      <c r="BE18" s="1194"/>
      <c r="BF18" s="1195"/>
      <c r="BG18" s="1193"/>
      <c r="BH18" s="1194"/>
      <c r="BI18" s="1194"/>
      <c r="BJ18" s="1194"/>
      <c r="BK18" s="1195"/>
      <c r="BL18" s="1193"/>
      <c r="BM18" s="1194"/>
      <c r="BN18" s="1194"/>
      <c r="BO18" s="1194"/>
      <c r="BP18" s="1195"/>
      <c r="BQ18" s="1193"/>
      <c r="BR18" s="1194"/>
      <c r="BS18" s="1194"/>
      <c r="BT18" s="1194"/>
      <c r="BU18" s="1195"/>
      <c r="BV18" s="1182"/>
      <c r="BW18" s="1183"/>
      <c r="BX18" s="1184"/>
      <c r="BY18" s="297" t="str">
        <f t="shared" si="1"/>
        <v>○</v>
      </c>
      <c r="BZ18" s="298"/>
      <c r="CA18" s="299">
        <f t="shared" si="0"/>
        <v>0</v>
      </c>
    </row>
    <row r="19" spans="2:79" s="290" customFormat="1" ht="22.5" customHeight="1" x14ac:dyDescent="0.15">
      <c r="B19" s="153">
        <v>20</v>
      </c>
      <c r="C19" s="1201" t="s">
        <v>340</v>
      </c>
      <c r="D19" s="1202"/>
      <c r="E19" s="1202"/>
      <c r="F19" s="1199">
        <f>+'計画書（１）'!AO23</f>
        <v>0</v>
      </c>
      <c r="G19" s="1200"/>
      <c r="H19" s="1200"/>
      <c r="I19" s="1200"/>
      <c r="J19" s="1203"/>
      <c r="K19" s="1204"/>
      <c r="L19" s="1204"/>
      <c r="M19" s="1205"/>
      <c r="N19" s="1194"/>
      <c r="O19" s="1194"/>
      <c r="P19" s="1194"/>
      <c r="Q19" s="1194"/>
      <c r="R19" s="1195"/>
      <c r="S19" s="1193"/>
      <c r="T19" s="1194"/>
      <c r="U19" s="1194"/>
      <c r="V19" s="1194"/>
      <c r="W19" s="1195"/>
      <c r="X19" s="1193"/>
      <c r="Y19" s="1194"/>
      <c r="Z19" s="1194"/>
      <c r="AA19" s="1194"/>
      <c r="AB19" s="1195"/>
      <c r="AC19" s="1193"/>
      <c r="AD19" s="1194"/>
      <c r="AE19" s="1194"/>
      <c r="AF19" s="1194"/>
      <c r="AG19" s="1195"/>
      <c r="AH19" s="1193"/>
      <c r="AI19" s="1194"/>
      <c r="AJ19" s="1194"/>
      <c r="AK19" s="1194"/>
      <c r="AL19" s="1195"/>
      <c r="AM19" s="1193"/>
      <c r="AN19" s="1194"/>
      <c r="AO19" s="1194"/>
      <c r="AP19" s="1194"/>
      <c r="AQ19" s="1194"/>
      <c r="AR19" s="1193"/>
      <c r="AS19" s="1194"/>
      <c r="AT19" s="1194"/>
      <c r="AU19" s="1194"/>
      <c r="AV19" s="1195"/>
      <c r="AW19" s="1193"/>
      <c r="AX19" s="1194"/>
      <c r="AY19" s="1194"/>
      <c r="AZ19" s="1194"/>
      <c r="BA19" s="1195"/>
      <c r="BB19" s="1193"/>
      <c r="BC19" s="1194"/>
      <c r="BD19" s="1194"/>
      <c r="BE19" s="1194"/>
      <c r="BF19" s="1195"/>
      <c r="BG19" s="1193"/>
      <c r="BH19" s="1194"/>
      <c r="BI19" s="1194"/>
      <c r="BJ19" s="1194"/>
      <c r="BK19" s="1195"/>
      <c r="BL19" s="1193"/>
      <c r="BM19" s="1194"/>
      <c r="BN19" s="1194"/>
      <c r="BO19" s="1194"/>
      <c r="BP19" s="1195"/>
      <c r="BQ19" s="1193"/>
      <c r="BR19" s="1194"/>
      <c r="BS19" s="1194"/>
      <c r="BT19" s="1194"/>
      <c r="BU19" s="1194"/>
      <c r="BV19" s="1182"/>
      <c r="BW19" s="1183"/>
      <c r="BX19" s="1184"/>
      <c r="BY19" s="297" t="str">
        <f>IF(F19=CA19,"○","×")</f>
        <v>○</v>
      </c>
      <c r="BZ19" s="298"/>
      <c r="CA19" s="299">
        <f>SUM(N19:BU19)</f>
        <v>0</v>
      </c>
    </row>
    <row r="20" spans="2:79" s="290" customFormat="1" ht="22.5" customHeight="1" x14ac:dyDescent="0.15">
      <c r="B20" s="153">
        <v>21</v>
      </c>
      <c r="C20" s="1201" t="s">
        <v>341</v>
      </c>
      <c r="D20" s="1202"/>
      <c r="E20" s="1202"/>
      <c r="F20" s="1199">
        <f>+'計画書（１）'!AO25</f>
        <v>0</v>
      </c>
      <c r="G20" s="1200"/>
      <c r="H20" s="1200"/>
      <c r="I20" s="1200"/>
      <c r="J20" s="1203"/>
      <c r="K20" s="1204"/>
      <c r="L20" s="1204"/>
      <c r="M20" s="1205"/>
      <c r="N20" s="1194"/>
      <c r="O20" s="1194"/>
      <c r="P20" s="1194"/>
      <c r="Q20" s="1194"/>
      <c r="R20" s="1195"/>
      <c r="S20" s="1193"/>
      <c r="T20" s="1194"/>
      <c r="U20" s="1194"/>
      <c r="V20" s="1194"/>
      <c r="W20" s="1195"/>
      <c r="X20" s="1193"/>
      <c r="Y20" s="1194"/>
      <c r="Z20" s="1194"/>
      <c r="AA20" s="1194"/>
      <c r="AB20" s="1195"/>
      <c r="AC20" s="1193"/>
      <c r="AD20" s="1194"/>
      <c r="AE20" s="1194"/>
      <c r="AF20" s="1194"/>
      <c r="AG20" s="1195"/>
      <c r="AH20" s="1193"/>
      <c r="AI20" s="1194"/>
      <c r="AJ20" s="1194"/>
      <c r="AK20" s="1194"/>
      <c r="AL20" s="1195"/>
      <c r="AM20" s="1193"/>
      <c r="AN20" s="1194"/>
      <c r="AO20" s="1194"/>
      <c r="AP20" s="1194"/>
      <c r="AQ20" s="1194"/>
      <c r="AR20" s="1193"/>
      <c r="AS20" s="1194"/>
      <c r="AT20" s="1194"/>
      <c r="AU20" s="1194"/>
      <c r="AV20" s="1195"/>
      <c r="AW20" s="1193"/>
      <c r="AX20" s="1194"/>
      <c r="AY20" s="1194"/>
      <c r="AZ20" s="1194"/>
      <c r="BA20" s="1195"/>
      <c r="BB20" s="1193"/>
      <c r="BC20" s="1194"/>
      <c r="BD20" s="1194"/>
      <c r="BE20" s="1194"/>
      <c r="BF20" s="1195"/>
      <c r="BG20" s="1193"/>
      <c r="BH20" s="1194"/>
      <c r="BI20" s="1194"/>
      <c r="BJ20" s="1194"/>
      <c r="BK20" s="1195"/>
      <c r="BL20" s="1193"/>
      <c r="BM20" s="1194"/>
      <c r="BN20" s="1194"/>
      <c r="BO20" s="1194"/>
      <c r="BP20" s="1195"/>
      <c r="BQ20" s="1193"/>
      <c r="BR20" s="1194"/>
      <c r="BS20" s="1194"/>
      <c r="BT20" s="1194"/>
      <c r="BU20" s="1194"/>
      <c r="BV20" s="1182"/>
      <c r="BW20" s="1183"/>
      <c r="BX20" s="1184"/>
      <c r="BY20" s="297" t="str">
        <f t="shared" si="1"/>
        <v>○</v>
      </c>
      <c r="BZ20" s="298"/>
      <c r="CA20" s="299">
        <f t="shared" si="0"/>
        <v>0</v>
      </c>
    </row>
    <row r="21" spans="2:79" s="290" customFormat="1" ht="22.5" customHeight="1" x14ac:dyDescent="0.15">
      <c r="B21" s="153">
        <v>22</v>
      </c>
      <c r="C21" s="1201" t="s">
        <v>342</v>
      </c>
      <c r="D21" s="1202"/>
      <c r="E21" s="1202"/>
      <c r="F21" s="1199">
        <f>+'計画書（１）'!AO27</f>
        <v>0</v>
      </c>
      <c r="G21" s="1200"/>
      <c r="H21" s="1200"/>
      <c r="I21" s="1200"/>
      <c r="J21" s="1203"/>
      <c r="K21" s="1204"/>
      <c r="L21" s="1204"/>
      <c r="M21" s="1205"/>
      <c r="N21" s="1194"/>
      <c r="O21" s="1194"/>
      <c r="P21" s="1194"/>
      <c r="Q21" s="1194"/>
      <c r="R21" s="1195"/>
      <c r="S21" s="1193"/>
      <c r="T21" s="1194"/>
      <c r="U21" s="1194"/>
      <c r="V21" s="1194"/>
      <c r="W21" s="1195"/>
      <c r="X21" s="1193"/>
      <c r="Y21" s="1194"/>
      <c r="Z21" s="1194"/>
      <c r="AA21" s="1194"/>
      <c r="AB21" s="1195"/>
      <c r="AC21" s="1193"/>
      <c r="AD21" s="1194"/>
      <c r="AE21" s="1194"/>
      <c r="AF21" s="1194"/>
      <c r="AG21" s="1195"/>
      <c r="AH21" s="1193"/>
      <c r="AI21" s="1194"/>
      <c r="AJ21" s="1194"/>
      <c r="AK21" s="1194"/>
      <c r="AL21" s="1195"/>
      <c r="AM21" s="1193"/>
      <c r="AN21" s="1194"/>
      <c r="AO21" s="1194"/>
      <c r="AP21" s="1194"/>
      <c r="AQ21" s="1194"/>
      <c r="AR21" s="1193"/>
      <c r="AS21" s="1194"/>
      <c r="AT21" s="1194"/>
      <c r="AU21" s="1194"/>
      <c r="AV21" s="1195"/>
      <c r="AW21" s="1193"/>
      <c r="AX21" s="1194"/>
      <c r="AY21" s="1194"/>
      <c r="AZ21" s="1194"/>
      <c r="BA21" s="1195"/>
      <c r="BB21" s="1193"/>
      <c r="BC21" s="1194"/>
      <c r="BD21" s="1194"/>
      <c r="BE21" s="1194"/>
      <c r="BF21" s="1195"/>
      <c r="BG21" s="1193"/>
      <c r="BH21" s="1194"/>
      <c r="BI21" s="1194"/>
      <c r="BJ21" s="1194"/>
      <c r="BK21" s="1195"/>
      <c r="BL21" s="1193"/>
      <c r="BM21" s="1194"/>
      <c r="BN21" s="1194"/>
      <c r="BO21" s="1194"/>
      <c r="BP21" s="1195"/>
      <c r="BQ21" s="1193"/>
      <c r="BR21" s="1194"/>
      <c r="BS21" s="1194"/>
      <c r="BT21" s="1194"/>
      <c r="BU21" s="1194"/>
      <c r="BV21" s="1182"/>
      <c r="BW21" s="1183"/>
      <c r="BX21" s="1184"/>
      <c r="BY21" s="297" t="str">
        <f t="shared" si="1"/>
        <v>○</v>
      </c>
      <c r="BZ21" s="298"/>
      <c r="CA21" s="299">
        <f t="shared" si="0"/>
        <v>0</v>
      </c>
    </row>
    <row r="22" spans="2:79" s="290" customFormat="1" ht="22.5" customHeight="1" thickBot="1" x14ac:dyDescent="0.2">
      <c r="B22" s="300">
        <v>23</v>
      </c>
      <c r="C22" s="1219" t="s">
        <v>343</v>
      </c>
      <c r="D22" s="1220"/>
      <c r="E22" s="1220"/>
      <c r="F22" s="1199">
        <f>+'計画書（１）'!AO28</f>
        <v>0</v>
      </c>
      <c r="G22" s="1200"/>
      <c r="H22" s="1200"/>
      <c r="I22" s="1200"/>
      <c r="J22" s="1226"/>
      <c r="K22" s="1227"/>
      <c r="L22" s="1227"/>
      <c r="M22" s="1228"/>
      <c r="N22" s="1194"/>
      <c r="O22" s="1194"/>
      <c r="P22" s="1194"/>
      <c r="Q22" s="1194"/>
      <c r="R22" s="1195"/>
      <c r="S22" s="1196"/>
      <c r="T22" s="1197"/>
      <c r="U22" s="1197"/>
      <c r="V22" s="1197"/>
      <c r="W22" s="1198"/>
      <c r="X22" s="1193"/>
      <c r="Y22" s="1194"/>
      <c r="Z22" s="1194"/>
      <c r="AA22" s="1194"/>
      <c r="AB22" s="1195"/>
      <c r="AC22" s="1193"/>
      <c r="AD22" s="1194"/>
      <c r="AE22" s="1194"/>
      <c r="AF22" s="1194"/>
      <c r="AG22" s="1195"/>
      <c r="AH22" s="1193"/>
      <c r="AI22" s="1194"/>
      <c r="AJ22" s="1194"/>
      <c r="AK22" s="1194"/>
      <c r="AL22" s="1195"/>
      <c r="AM22" s="1196"/>
      <c r="AN22" s="1197"/>
      <c r="AO22" s="1197"/>
      <c r="AP22" s="1197"/>
      <c r="AQ22" s="1197"/>
      <c r="AR22" s="1196"/>
      <c r="AS22" s="1197"/>
      <c r="AT22" s="1197"/>
      <c r="AU22" s="1197"/>
      <c r="AV22" s="1198"/>
      <c r="AW22" s="1193"/>
      <c r="AX22" s="1194"/>
      <c r="AY22" s="1194"/>
      <c r="AZ22" s="1194"/>
      <c r="BA22" s="1195"/>
      <c r="BB22" s="1196"/>
      <c r="BC22" s="1197"/>
      <c r="BD22" s="1197"/>
      <c r="BE22" s="1197"/>
      <c r="BF22" s="1198"/>
      <c r="BG22" s="1193"/>
      <c r="BH22" s="1194"/>
      <c r="BI22" s="1194"/>
      <c r="BJ22" s="1194"/>
      <c r="BK22" s="1195"/>
      <c r="BL22" s="1193"/>
      <c r="BM22" s="1194"/>
      <c r="BN22" s="1194"/>
      <c r="BO22" s="1194"/>
      <c r="BP22" s="1195"/>
      <c r="BQ22" s="1193"/>
      <c r="BR22" s="1194"/>
      <c r="BS22" s="1194"/>
      <c r="BT22" s="1194"/>
      <c r="BU22" s="1194"/>
      <c r="BV22" s="1182"/>
      <c r="BW22" s="1183"/>
      <c r="BX22" s="1184"/>
      <c r="BY22" s="297" t="str">
        <f t="shared" si="1"/>
        <v>○</v>
      </c>
      <c r="BZ22" s="298"/>
      <c r="CA22" s="299">
        <f t="shared" si="0"/>
        <v>0</v>
      </c>
    </row>
    <row r="23" spans="2:79" s="290" customFormat="1" ht="22.5" customHeight="1" thickBot="1" x14ac:dyDescent="0.2">
      <c r="B23" s="1217" t="s">
        <v>344</v>
      </c>
      <c r="C23" s="1218"/>
      <c r="D23" s="1218"/>
      <c r="E23" s="1218"/>
      <c r="F23" s="1224">
        <f>SUM(F7:I22)</f>
        <v>0</v>
      </c>
      <c r="G23" s="1225"/>
      <c r="H23" s="1225"/>
      <c r="I23" s="1225"/>
      <c r="J23" s="1221">
        <f>SUM(J7:M22)</f>
        <v>0</v>
      </c>
      <c r="K23" s="1222"/>
      <c r="L23" s="1222"/>
      <c r="M23" s="1223"/>
      <c r="N23" s="1191">
        <f>SUM(N7:R22)</f>
        <v>0</v>
      </c>
      <c r="O23" s="1192"/>
      <c r="P23" s="1192"/>
      <c r="Q23" s="1192"/>
      <c r="R23" s="1192"/>
      <c r="S23" s="1191">
        <f>SUM(S7:W22)</f>
        <v>0</v>
      </c>
      <c r="T23" s="1192"/>
      <c r="U23" s="1192"/>
      <c r="V23" s="1192"/>
      <c r="W23" s="1192"/>
      <c r="X23" s="1191">
        <f>SUM(X7:AB22)</f>
        <v>0</v>
      </c>
      <c r="Y23" s="1192"/>
      <c r="Z23" s="1192"/>
      <c r="AA23" s="1192"/>
      <c r="AB23" s="1192"/>
      <c r="AC23" s="1191">
        <f>SUM(AC7:AG22)</f>
        <v>0</v>
      </c>
      <c r="AD23" s="1192"/>
      <c r="AE23" s="1192"/>
      <c r="AF23" s="1192"/>
      <c r="AG23" s="1192"/>
      <c r="AH23" s="1191">
        <f>SUM(AH7:AL22)</f>
        <v>0</v>
      </c>
      <c r="AI23" s="1192"/>
      <c r="AJ23" s="1192"/>
      <c r="AK23" s="1192"/>
      <c r="AL23" s="1192"/>
      <c r="AM23" s="1191">
        <f>SUM(AM7:AQ22)</f>
        <v>0</v>
      </c>
      <c r="AN23" s="1192"/>
      <c r="AO23" s="1192"/>
      <c r="AP23" s="1192"/>
      <c r="AQ23" s="1192"/>
      <c r="AR23" s="1191">
        <f>SUM(AR7:AV22)</f>
        <v>0</v>
      </c>
      <c r="AS23" s="1192"/>
      <c r="AT23" s="1192"/>
      <c r="AU23" s="1192"/>
      <c r="AV23" s="1192"/>
      <c r="AW23" s="1191">
        <f>SUM(AW7:BA22)</f>
        <v>0</v>
      </c>
      <c r="AX23" s="1192"/>
      <c r="AY23" s="1192"/>
      <c r="AZ23" s="1192"/>
      <c r="BA23" s="1192"/>
      <c r="BB23" s="1191">
        <f>SUM(BB7:BF22)</f>
        <v>0</v>
      </c>
      <c r="BC23" s="1192"/>
      <c r="BD23" s="1192"/>
      <c r="BE23" s="1192"/>
      <c r="BF23" s="1192"/>
      <c r="BG23" s="1191">
        <f>SUM(BG7:BK22)</f>
        <v>0</v>
      </c>
      <c r="BH23" s="1192"/>
      <c r="BI23" s="1192"/>
      <c r="BJ23" s="1192"/>
      <c r="BK23" s="1192"/>
      <c r="BL23" s="1191">
        <f>SUM(BL7:BP22)</f>
        <v>0</v>
      </c>
      <c r="BM23" s="1192"/>
      <c r="BN23" s="1192"/>
      <c r="BO23" s="1192"/>
      <c r="BP23" s="1192"/>
      <c r="BQ23" s="1191">
        <f>SUM(BQ7:BU22)</f>
        <v>0</v>
      </c>
      <c r="BR23" s="1192"/>
      <c r="BS23" s="1192"/>
      <c r="BT23" s="1192"/>
      <c r="BU23" s="1192"/>
      <c r="BV23" s="1180"/>
      <c r="BW23" s="1180"/>
      <c r="BX23" s="1181"/>
      <c r="BY23" s="297" t="str">
        <f t="shared" si="1"/>
        <v>○</v>
      </c>
      <c r="BZ23" s="298"/>
      <c r="CA23" s="299">
        <f>SUM(N23:BU23)</f>
        <v>0</v>
      </c>
    </row>
    <row r="24" spans="2:79" s="290" customFormat="1" ht="8.25" customHeight="1" x14ac:dyDescent="0.15">
      <c r="F24" s="291"/>
      <c r="G24" s="291"/>
      <c r="H24" s="291"/>
      <c r="I24" s="291"/>
      <c r="J24" s="301"/>
      <c r="K24" s="301"/>
      <c r="L24" s="301"/>
      <c r="M24" s="301"/>
      <c r="N24" s="301"/>
      <c r="O24" s="301"/>
      <c r="P24" s="301"/>
      <c r="Q24" s="301"/>
      <c r="R24" s="301"/>
      <c r="S24" s="301"/>
      <c r="T24" s="301"/>
      <c r="U24" s="301"/>
      <c r="V24" s="301"/>
      <c r="W24" s="301"/>
      <c r="X24" s="301"/>
      <c r="Y24" s="301"/>
      <c r="Z24" s="301"/>
      <c r="AA24" s="301"/>
      <c r="AB24" s="301"/>
      <c r="AC24" s="301"/>
      <c r="AD24" s="301"/>
      <c r="AE24" s="301"/>
      <c r="AF24" s="301"/>
      <c r="AG24" s="301"/>
      <c r="AH24" s="301"/>
      <c r="AI24" s="301"/>
      <c r="AJ24" s="301"/>
      <c r="AK24" s="301"/>
      <c r="AL24" s="301"/>
      <c r="AM24" s="301"/>
      <c r="AN24" s="301"/>
      <c r="AO24" s="301"/>
      <c r="AP24" s="301"/>
      <c r="AQ24" s="301"/>
      <c r="AR24" s="301"/>
      <c r="AS24" s="301"/>
      <c r="AT24" s="301"/>
      <c r="AU24" s="301"/>
      <c r="AV24" s="301"/>
      <c r="AW24" s="301"/>
      <c r="AX24" s="301"/>
      <c r="AY24" s="301"/>
      <c r="AZ24" s="301"/>
      <c r="BA24" s="301"/>
      <c r="BB24" s="301"/>
      <c r="BC24" s="301"/>
      <c r="BD24" s="301"/>
      <c r="BE24" s="301"/>
      <c r="BF24" s="301"/>
      <c r="BG24" s="301"/>
      <c r="BH24" s="301"/>
      <c r="BI24" s="301"/>
      <c r="BJ24" s="301"/>
      <c r="BK24" s="301"/>
      <c r="BL24" s="301"/>
      <c r="BM24" s="301"/>
      <c r="BN24" s="301"/>
      <c r="BO24" s="301"/>
      <c r="BP24" s="301"/>
      <c r="BQ24" s="301"/>
      <c r="BR24" s="301"/>
      <c r="BS24" s="301"/>
      <c r="BT24" s="301"/>
      <c r="BU24" s="301"/>
      <c r="BV24" s="302"/>
      <c r="BW24" s="302"/>
      <c r="BX24" s="302"/>
      <c r="BY24" s="298"/>
      <c r="BZ24" s="298"/>
      <c r="CA24" s="298"/>
    </row>
    <row r="25" spans="2:79" s="292" customFormat="1" ht="19.5" customHeight="1" x14ac:dyDescent="0.2">
      <c r="C25" s="303" t="s">
        <v>345</v>
      </c>
      <c r="E25" s="292" t="s">
        <v>346</v>
      </c>
      <c r="F25" s="304"/>
      <c r="G25" s="304"/>
      <c r="H25" s="304"/>
      <c r="I25" s="304"/>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5"/>
      <c r="AQ25" s="305"/>
      <c r="AR25" s="306"/>
      <c r="AS25" s="306"/>
      <c r="AT25" s="306"/>
      <c r="AU25" s="306"/>
      <c r="AV25" s="306"/>
      <c r="AW25" s="306"/>
      <c r="AX25" s="306"/>
      <c r="AY25" s="306"/>
      <c r="AZ25" s="306"/>
      <c r="BA25" s="306"/>
      <c r="BB25" s="306"/>
      <c r="BC25" s="306"/>
      <c r="BD25" s="306"/>
      <c r="BE25" s="306"/>
      <c r="BF25" s="306"/>
      <c r="BG25" s="306"/>
      <c r="BH25" s="306"/>
      <c r="BI25" s="305"/>
      <c r="BJ25" s="305"/>
      <c r="BK25" s="305"/>
      <c r="BL25" s="305"/>
      <c r="BM25" s="305"/>
      <c r="BN25" s="305"/>
      <c r="BO25" s="305"/>
      <c r="BP25" s="305"/>
      <c r="BQ25" s="305"/>
      <c r="BR25" s="305"/>
      <c r="BS25" s="305"/>
      <c r="BT25" s="305"/>
      <c r="BU25" s="305"/>
      <c r="BV25" s="307"/>
      <c r="BW25" s="307"/>
      <c r="BX25" s="307"/>
      <c r="BY25" s="308"/>
      <c r="BZ25" s="308"/>
      <c r="CA25" s="308"/>
    </row>
    <row r="26" spans="2:79" s="292" customFormat="1" ht="19.5" customHeight="1" x14ac:dyDescent="0.2">
      <c r="C26" s="303" t="s">
        <v>347</v>
      </c>
      <c r="E26" s="292" t="s">
        <v>348</v>
      </c>
      <c r="F26" s="304"/>
      <c r="G26" s="304"/>
      <c r="H26" s="304"/>
      <c r="I26" s="304"/>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305"/>
      <c r="AP26" s="305"/>
      <c r="AQ26" s="305"/>
      <c r="AR26" s="306"/>
      <c r="AS26" s="306"/>
      <c r="AT26" s="306"/>
      <c r="AU26" s="306"/>
      <c r="AV26" s="306"/>
      <c r="AW26" s="306"/>
      <c r="AX26" s="306"/>
      <c r="AY26" s="306"/>
      <c r="AZ26" s="306"/>
      <c r="BA26" s="306"/>
      <c r="BB26" s="306"/>
      <c r="BC26" s="306"/>
      <c r="BD26" s="306"/>
      <c r="BE26" s="306"/>
      <c r="BF26" s="306"/>
      <c r="BG26" s="306"/>
      <c r="BH26" s="306"/>
      <c r="BI26" s="305"/>
      <c r="BJ26" s="305"/>
      <c r="BK26" s="305"/>
      <c r="BL26" s="305"/>
      <c r="BM26" s="305"/>
      <c r="BN26" s="305"/>
      <c r="BO26" s="305"/>
      <c r="BP26" s="305"/>
      <c r="BQ26" s="305"/>
      <c r="BR26" s="305"/>
      <c r="BS26" s="305"/>
      <c r="BT26" s="305"/>
      <c r="BU26" s="305"/>
      <c r="BV26" s="307"/>
      <c r="BW26" s="307"/>
      <c r="BX26" s="307"/>
      <c r="BY26" s="308"/>
      <c r="BZ26" s="308"/>
      <c r="CA26" s="308"/>
    </row>
    <row r="27" spans="2:79" s="290" customFormat="1" ht="15.75" customHeight="1" x14ac:dyDescent="0.2">
      <c r="B27" s="309"/>
      <c r="F27" s="291"/>
      <c r="G27" s="291"/>
      <c r="H27" s="291"/>
      <c r="I27" s="29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10"/>
      <c r="AK27" s="311"/>
      <c r="AL27" s="311"/>
      <c r="AM27" s="311"/>
      <c r="AN27" s="311"/>
      <c r="AO27" s="311"/>
      <c r="AP27" s="311"/>
      <c r="AQ27" s="311"/>
      <c r="AR27" s="310"/>
      <c r="AS27" s="310"/>
      <c r="AT27" s="310"/>
      <c r="AU27" s="310"/>
      <c r="AV27" s="310"/>
      <c r="AW27" s="310"/>
      <c r="AX27" s="310"/>
      <c r="AY27" s="310"/>
      <c r="AZ27" s="310"/>
      <c r="BA27" s="310"/>
      <c r="BB27" s="310"/>
      <c r="BC27" s="310"/>
      <c r="BD27" s="310"/>
      <c r="BE27" s="310"/>
      <c r="BF27" s="310"/>
      <c r="BG27" s="310"/>
      <c r="BH27" s="310"/>
      <c r="BI27" s="310"/>
      <c r="BJ27" s="310"/>
      <c r="BK27" s="310"/>
      <c r="BL27" s="310"/>
      <c r="BM27" s="310"/>
      <c r="BN27" s="310"/>
      <c r="BO27" s="310"/>
      <c r="BP27" s="310"/>
      <c r="BQ27" s="310"/>
      <c r="BR27" s="310"/>
      <c r="BS27" s="310"/>
      <c r="BT27" s="310"/>
      <c r="BU27" s="310"/>
      <c r="BV27" s="312"/>
      <c r="BW27" s="312"/>
      <c r="BX27" s="312"/>
      <c r="BY27" s="298"/>
      <c r="BZ27" s="298"/>
      <c r="CA27" s="298"/>
    </row>
    <row r="28" spans="2:79" s="290" customFormat="1" ht="21.75" customHeight="1" thickBot="1" x14ac:dyDescent="0.25">
      <c r="C28" s="294" t="s">
        <v>349</v>
      </c>
      <c r="F28" s="291"/>
      <c r="G28" s="291"/>
      <c r="H28" s="291"/>
      <c r="I28" s="291"/>
      <c r="J28" s="301"/>
      <c r="K28" s="301"/>
      <c r="L28" s="301"/>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1"/>
      <c r="AM28" s="301"/>
      <c r="AN28" s="301"/>
      <c r="AO28" s="301"/>
      <c r="AP28" s="301"/>
      <c r="AQ28" s="301"/>
      <c r="AR28" s="310"/>
      <c r="AS28" s="310"/>
      <c r="AT28" s="310"/>
      <c r="AU28" s="310"/>
      <c r="AV28" s="310"/>
      <c r="AW28" s="310"/>
      <c r="AX28" s="310"/>
      <c r="AY28" s="310"/>
      <c r="AZ28" s="310"/>
      <c r="BA28" s="310"/>
      <c r="BB28" s="310"/>
      <c r="BC28" s="310"/>
      <c r="BD28" s="310"/>
      <c r="BE28" s="310"/>
      <c r="BF28" s="310"/>
      <c r="BG28" s="310"/>
      <c r="BH28" s="310"/>
      <c r="BI28" s="310"/>
      <c r="BJ28" s="310"/>
      <c r="BK28" s="310"/>
      <c r="BL28" s="310"/>
      <c r="BM28" s="310"/>
      <c r="BN28" s="310"/>
      <c r="BO28" s="310"/>
      <c r="BP28" s="310"/>
      <c r="BQ28" s="310"/>
      <c r="BR28" s="310"/>
      <c r="BS28" s="310"/>
      <c r="BT28" s="310"/>
      <c r="BU28" s="310"/>
      <c r="BV28" s="1265" t="s">
        <v>325</v>
      </c>
      <c r="BW28" s="1265"/>
      <c r="BX28" s="1265"/>
      <c r="BY28" s="298"/>
      <c r="BZ28" s="298"/>
      <c r="CA28" s="298"/>
    </row>
    <row r="29" spans="2:79" s="290" customFormat="1" ht="21.75" customHeight="1" x14ac:dyDescent="0.15">
      <c r="B29" s="295"/>
      <c r="C29" s="1206" t="s">
        <v>350</v>
      </c>
      <c r="D29" s="1207"/>
      <c r="E29" s="1207"/>
      <c r="F29" s="1215" t="s">
        <v>685</v>
      </c>
      <c r="G29" s="1216"/>
      <c r="H29" s="1216"/>
      <c r="I29" s="1216"/>
      <c r="J29" s="1209" t="s">
        <v>656</v>
      </c>
      <c r="K29" s="1210"/>
      <c r="L29" s="1210"/>
      <c r="M29" s="1211"/>
      <c r="N29" s="1212" t="s">
        <v>327</v>
      </c>
      <c r="O29" s="1212"/>
      <c r="P29" s="1212"/>
      <c r="Q29" s="1212"/>
      <c r="R29" s="1213"/>
      <c r="S29" s="1214" t="s">
        <v>308</v>
      </c>
      <c r="T29" s="1212"/>
      <c r="U29" s="1212"/>
      <c r="V29" s="1212"/>
      <c r="W29" s="1213"/>
      <c r="X29" s="1214" t="s">
        <v>309</v>
      </c>
      <c r="Y29" s="1212"/>
      <c r="Z29" s="1212"/>
      <c r="AA29" s="1212"/>
      <c r="AB29" s="1213"/>
      <c r="AC29" s="1214" t="s">
        <v>310</v>
      </c>
      <c r="AD29" s="1212"/>
      <c r="AE29" s="1212"/>
      <c r="AF29" s="1212"/>
      <c r="AG29" s="1213"/>
      <c r="AH29" s="1214" t="s">
        <v>311</v>
      </c>
      <c r="AI29" s="1212"/>
      <c r="AJ29" s="1212"/>
      <c r="AK29" s="1212"/>
      <c r="AL29" s="1213"/>
      <c r="AM29" s="1214" t="s">
        <v>320</v>
      </c>
      <c r="AN29" s="1212"/>
      <c r="AO29" s="1212"/>
      <c r="AP29" s="1212"/>
      <c r="AQ29" s="1212"/>
      <c r="AR29" s="1214" t="s">
        <v>321</v>
      </c>
      <c r="AS29" s="1212"/>
      <c r="AT29" s="1212"/>
      <c r="AU29" s="1212"/>
      <c r="AV29" s="1213"/>
      <c r="AW29" s="1214" t="s">
        <v>322</v>
      </c>
      <c r="AX29" s="1212"/>
      <c r="AY29" s="1212"/>
      <c r="AZ29" s="1212"/>
      <c r="BA29" s="1213"/>
      <c r="BB29" s="1214" t="s">
        <v>312</v>
      </c>
      <c r="BC29" s="1212"/>
      <c r="BD29" s="1212"/>
      <c r="BE29" s="1212"/>
      <c r="BF29" s="1213"/>
      <c r="BG29" s="1214" t="s">
        <v>313</v>
      </c>
      <c r="BH29" s="1212"/>
      <c r="BI29" s="1212"/>
      <c r="BJ29" s="1212"/>
      <c r="BK29" s="1213"/>
      <c r="BL29" s="1214" t="s">
        <v>314</v>
      </c>
      <c r="BM29" s="1212"/>
      <c r="BN29" s="1212"/>
      <c r="BO29" s="1212"/>
      <c r="BP29" s="1213"/>
      <c r="BQ29" s="1214" t="s">
        <v>315</v>
      </c>
      <c r="BR29" s="1212"/>
      <c r="BS29" s="1212"/>
      <c r="BT29" s="1212"/>
      <c r="BU29" s="1212"/>
      <c r="BV29" s="1266" t="s">
        <v>328</v>
      </c>
      <c r="BW29" s="1267"/>
      <c r="BX29" s="1268"/>
      <c r="BY29" s="298"/>
      <c r="BZ29" s="298"/>
      <c r="CA29" s="298"/>
    </row>
    <row r="30" spans="2:79" s="290" customFormat="1" ht="22.5" customHeight="1" x14ac:dyDescent="0.15">
      <c r="B30" s="296" t="s">
        <v>577</v>
      </c>
      <c r="C30" s="1201" t="s">
        <v>351</v>
      </c>
      <c r="D30" s="1202"/>
      <c r="E30" s="1202"/>
      <c r="F30" s="1199">
        <f>+'計画書（１）'!BG9</f>
        <v>0</v>
      </c>
      <c r="G30" s="1200"/>
      <c r="H30" s="1200"/>
      <c r="I30" s="1200"/>
      <c r="J30" s="1203"/>
      <c r="K30" s="1204"/>
      <c r="L30" s="1204"/>
      <c r="M30" s="1205"/>
      <c r="N30" s="1194"/>
      <c r="O30" s="1194"/>
      <c r="P30" s="1194"/>
      <c r="Q30" s="1194"/>
      <c r="R30" s="1195"/>
      <c r="S30" s="1193"/>
      <c r="T30" s="1194"/>
      <c r="U30" s="1194"/>
      <c r="V30" s="1194"/>
      <c r="W30" s="1195"/>
      <c r="X30" s="1193"/>
      <c r="Y30" s="1194"/>
      <c r="Z30" s="1194"/>
      <c r="AA30" s="1194"/>
      <c r="AB30" s="1195"/>
      <c r="AC30" s="1193"/>
      <c r="AD30" s="1194"/>
      <c r="AE30" s="1194"/>
      <c r="AF30" s="1194"/>
      <c r="AG30" s="1195"/>
      <c r="AH30" s="1193"/>
      <c r="AI30" s="1194"/>
      <c r="AJ30" s="1194"/>
      <c r="AK30" s="1194"/>
      <c r="AL30" s="1195"/>
      <c r="AM30" s="1193"/>
      <c r="AN30" s="1194"/>
      <c r="AO30" s="1194"/>
      <c r="AP30" s="1194"/>
      <c r="AQ30" s="1194"/>
      <c r="AR30" s="1193"/>
      <c r="AS30" s="1194"/>
      <c r="AT30" s="1194"/>
      <c r="AU30" s="1194"/>
      <c r="AV30" s="1195"/>
      <c r="AW30" s="1193"/>
      <c r="AX30" s="1194"/>
      <c r="AY30" s="1194"/>
      <c r="AZ30" s="1194"/>
      <c r="BA30" s="1195"/>
      <c r="BB30" s="1193"/>
      <c r="BC30" s="1194"/>
      <c r="BD30" s="1194"/>
      <c r="BE30" s="1194"/>
      <c r="BF30" s="1195"/>
      <c r="BG30" s="1193"/>
      <c r="BH30" s="1194"/>
      <c r="BI30" s="1194"/>
      <c r="BJ30" s="1194"/>
      <c r="BK30" s="1195"/>
      <c r="BL30" s="1193"/>
      <c r="BM30" s="1194"/>
      <c r="BN30" s="1194"/>
      <c r="BO30" s="1194"/>
      <c r="BP30" s="1195"/>
      <c r="BQ30" s="1193"/>
      <c r="BR30" s="1194"/>
      <c r="BS30" s="1194"/>
      <c r="BT30" s="1194"/>
      <c r="BU30" s="1195"/>
      <c r="BV30" s="1232"/>
      <c r="BW30" s="1233"/>
      <c r="BX30" s="1234"/>
      <c r="BY30" s="297" t="str">
        <f>IF(F30=CA30,"○","×")</f>
        <v>○</v>
      </c>
      <c r="BZ30" s="298"/>
      <c r="CA30" s="299">
        <f>SUM(N30:BU30)</f>
        <v>0</v>
      </c>
    </row>
    <row r="31" spans="2:79" s="290" customFormat="1" ht="22.5" customHeight="1" x14ac:dyDescent="0.15">
      <c r="B31" s="296" t="s">
        <v>578</v>
      </c>
      <c r="C31" s="1201" t="s">
        <v>352</v>
      </c>
      <c r="D31" s="1202"/>
      <c r="E31" s="1202"/>
      <c r="F31" s="1199">
        <f>+'計画書（１）'!BG10</f>
        <v>0</v>
      </c>
      <c r="G31" s="1200"/>
      <c r="H31" s="1200"/>
      <c r="I31" s="1200"/>
      <c r="J31" s="1203"/>
      <c r="K31" s="1204"/>
      <c r="L31" s="1204"/>
      <c r="M31" s="1205"/>
      <c r="N31" s="1194"/>
      <c r="O31" s="1194"/>
      <c r="P31" s="1194"/>
      <c r="Q31" s="1194"/>
      <c r="R31" s="1195"/>
      <c r="S31" s="1193"/>
      <c r="T31" s="1194"/>
      <c r="U31" s="1194"/>
      <c r="V31" s="1194"/>
      <c r="W31" s="1195"/>
      <c r="X31" s="1193"/>
      <c r="Y31" s="1194"/>
      <c r="Z31" s="1194"/>
      <c r="AA31" s="1194"/>
      <c r="AB31" s="1195"/>
      <c r="AC31" s="1193"/>
      <c r="AD31" s="1194"/>
      <c r="AE31" s="1194"/>
      <c r="AF31" s="1194"/>
      <c r="AG31" s="1195"/>
      <c r="AH31" s="1193"/>
      <c r="AI31" s="1194"/>
      <c r="AJ31" s="1194"/>
      <c r="AK31" s="1194"/>
      <c r="AL31" s="1195"/>
      <c r="AM31" s="1193"/>
      <c r="AN31" s="1194"/>
      <c r="AO31" s="1194"/>
      <c r="AP31" s="1194"/>
      <c r="AQ31" s="1194"/>
      <c r="AR31" s="1193"/>
      <c r="AS31" s="1194"/>
      <c r="AT31" s="1194"/>
      <c r="AU31" s="1194"/>
      <c r="AV31" s="1195"/>
      <c r="AW31" s="1193"/>
      <c r="AX31" s="1194"/>
      <c r="AY31" s="1194"/>
      <c r="AZ31" s="1194"/>
      <c r="BA31" s="1195"/>
      <c r="BB31" s="1193"/>
      <c r="BC31" s="1194"/>
      <c r="BD31" s="1194"/>
      <c r="BE31" s="1194"/>
      <c r="BF31" s="1195"/>
      <c r="BG31" s="1193"/>
      <c r="BH31" s="1194"/>
      <c r="BI31" s="1194"/>
      <c r="BJ31" s="1194"/>
      <c r="BK31" s="1195"/>
      <c r="BL31" s="1193"/>
      <c r="BM31" s="1194"/>
      <c r="BN31" s="1194"/>
      <c r="BO31" s="1194"/>
      <c r="BP31" s="1195"/>
      <c r="BQ31" s="1193"/>
      <c r="BR31" s="1194"/>
      <c r="BS31" s="1194"/>
      <c r="BT31" s="1194"/>
      <c r="BU31" s="1194"/>
      <c r="BV31" s="1232"/>
      <c r="BW31" s="1233"/>
      <c r="BX31" s="1234"/>
      <c r="BY31" s="297" t="str">
        <f>IF(F31=CA31,"○","×")</f>
        <v>○</v>
      </c>
      <c r="BZ31" s="298"/>
      <c r="CA31" s="299">
        <f t="shared" ref="CA31:CA46" si="2">SUM(N31:BU31)</f>
        <v>0</v>
      </c>
    </row>
    <row r="32" spans="2:79" s="290" customFormat="1" ht="22.5" customHeight="1" x14ac:dyDescent="0.15">
      <c r="B32" s="296" t="s">
        <v>579</v>
      </c>
      <c r="C32" s="1201" t="s">
        <v>353</v>
      </c>
      <c r="D32" s="1202"/>
      <c r="E32" s="1202"/>
      <c r="F32" s="1199">
        <f>+'計画書（１）'!BG11</f>
        <v>0</v>
      </c>
      <c r="G32" s="1200"/>
      <c r="H32" s="1200"/>
      <c r="I32" s="1200"/>
      <c r="J32" s="1203"/>
      <c r="K32" s="1204"/>
      <c r="L32" s="1204"/>
      <c r="M32" s="1205"/>
      <c r="N32" s="1194"/>
      <c r="O32" s="1194"/>
      <c r="P32" s="1194"/>
      <c r="Q32" s="1194"/>
      <c r="R32" s="1195"/>
      <c r="S32" s="1193"/>
      <c r="T32" s="1194"/>
      <c r="U32" s="1194"/>
      <c r="V32" s="1194"/>
      <c r="W32" s="1195"/>
      <c r="X32" s="1193"/>
      <c r="Y32" s="1194"/>
      <c r="Z32" s="1194"/>
      <c r="AA32" s="1194"/>
      <c r="AB32" s="1195"/>
      <c r="AC32" s="1193"/>
      <c r="AD32" s="1194"/>
      <c r="AE32" s="1194"/>
      <c r="AF32" s="1194"/>
      <c r="AG32" s="1195"/>
      <c r="AH32" s="1193"/>
      <c r="AI32" s="1194"/>
      <c r="AJ32" s="1194"/>
      <c r="AK32" s="1194"/>
      <c r="AL32" s="1195"/>
      <c r="AM32" s="1193"/>
      <c r="AN32" s="1194"/>
      <c r="AO32" s="1194"/>
      <c r="AP32" s="1194"/>
      <c r="AQ32" s="1194"/>
      <c r="AR32" s="1193"/>
      <c r="AS32" s="1194"/>
      <c r="AT32" s="1194"/>
      <c r="AU32" s="1194"/>
      <c r="AV32" s="1195"/>
      <c r="AW32" s="1193"/>
      <c r="AX32" s="1194"/>
      <c r="AY32" s="1194"/>
      <c r="AZ32" s="1194"/>
      <c r="BA32" s="1195"/>
      <c r="BB32" s="1193"/>
      <c r="BC32" s="1194"/>
      <c r="BD32" s="1194"/>
      <c r="BE32" s="1194"/>
      <c r="BF32" s="1195"/>
      <c r="BG32" s="1193"/>
      <c r="BH32" s="1194"/>
      <c r="BI32" s="1194"/>
      <c r="BJ32" s="1194"/>
      <c r="BK32" s="1195"/>
      <c r="BL32" s="1193"/>
      <c r="BM32" s="1194"/>
      <c r="BN32" s="1194"/>
      <c r="BO32" s="1194"/>
      <c r="BP32" s="1195"/>
      <c r="BQ32" s="1193"/>
      <c r="BR32" s="1194"/>
      <c r="BS32" s="1194"/>
      <c r="BT32" s="1194"/>
      <c r="BU32" s="1194"/>
      <c r="BV32" s="1232"/>
      <c r="BW32" s="1233"/>
      <c r="BX32" s="1234"/>
      <c r="BY32" s="297" t="str">
        <f t="shared" ref="BY32:BY46" si="3">IF(F32=CA32,"○","×")</f>
        <v>○</v>
      </c>
      <c r="BZ32" s="298"/>
      <c r="CA32" s="299">
        <f t="shared" si="2"/>
        <v>0</v>
      </c>
    </row>
    <row r="33" spans="2:79" s="290" customFormat="1" ht="22.5" customHeight="1" x14ac:dyDescent="0.15">
      <c r="B33" s="296" t="s">
        <v>580</v>
      </c>
      <c r="C33" s="1201" t="s">
        <v>354</v>
      </c>
      <c r="D33" s="1202"/>
      <c r="E33" s="1202"/>
      <c r="F33" s="1199">
        <f>+'計画書（１）'!BG12</f>
        <v>0</v>
      </c>
      <c r="G33" s="1200"/>
      <c r="H33" s="1200"/>
      <c r="I33" s="1200"/>
      <c r="J33" s="1203"/>
      <c r="K33" s="1204"/>
      <c r="L33" s="1204"/>
      <c r="M33" s="1205"/>
      <c r="N33" s="1194"/>
      <c r="O33" s="1194"/>
      <c r="P33" s="1194"/>
      <c r="Q33" s="1194"/>
      <c r="R33" s="1195"/>
      <c r="S33" s="1193"/>
      <c r="T33" s="1194"/>
      <c r="U33" s="1194"/>
      <c r="V33" s="1194"/>
      <c r="W33" s="1195"/>
      <c r="X33" s="1193"/>
      <c r="Y33" s="1194"/>
      <c r="Z33" s="1194"/>
      <c r="AA33" s="1194"/>
      <c r="AB33" s="1195"/>
      <c r="AC33" s="1193"/>
      <c r="AD33" s="1194"/>
      <c r="AE33" s="1194"/>
      <c r="AF33" s="1194"/>
      <c r="AG33" s="1195"/>
      <c r="AH33" s="1193"/>
      <c r="AI33" s="1194"/>
      <c r="AJ33" s="1194"/>
      <c r="AK33" s="1194"/>
      <c r="AL33" s="1195"/>
      <c r="AM33" s="1193"/>
      <c r="AN33" s="1194"/>
      <c r="AO33" s="1194"/>
      <c r="AP33" s="1194"/>
      <c r="AQ33" s="1194"/>
      <c r="AR33" s="1193"/>
      <c r="AS33" s="1194"/>
      <c r="AT33" s="1194"/>
      <c r="AU33" s="1194"/>
      <c r="AV33" s="1195"/>
      <c r="AW33" s="1193"/>
      <c r="AX33" s="1194"/>
      <c r="AY33" s="1194"/>
      <c r="AZ33" s="1194"/>
      <c r="BA33" s="1195"/>
      <c r="BB33" s="1193"/>
      <c r="BC33" s="1194"/>
      <c r="BD33" s="1194"/>
      <c r="BE33" s="1194"/>
      <c r="BF33" s="1195"/>
      <c r="BG33" s="1193"/>
      <c r="BH33" s="1194"/>
      <c r="BI33" s="1194"/>
      <c r="BJ33" s="1194"/>
      <c r="BK33" s="1195"/>
      <c r="BL33" s="1193"/>
      <c r="BM33" s="1194"/>
      <c r="BN33" s="1194"/>
      <c r="BO33" s="1194"/>
      <c r="BP33" s="1195"/>
      <c r="BQ33" s="1193"/>
      <c r="BR33" s="1194"/>
      <c r="BS33" s="1194"/>
      <c r="BT33" s="1194"/>
      <c r="BU33" s="1194"/>
      <c r="BV33" s="1232"/>
      <c r="BW33" s="1233"/>
      <c r="BX33" s="1234"/>
      <c r="BY33" s="297" t="str">
        <f t="shared" si="3"/>
        <v>○</v>
      </c>
      <c r="BZ33" s="298"/>
      <c r="CA33" s="299">
        <f t="shared" si="2"/>
        <v>0</v>
      </c>
    </row>
    <row r="34" spans="2:79" s="290" customFormat="1" ht="22.5" customHeight="1" x14ac:dyDescent="0.15">
      <c r="B34" s="296" t="s">
        <v>581</v>
      </c>
      <c r="C34" s="1201" t="s">
        <v>355</v>
      </c>
      <c r="D34" s="1202"/>
      <c r="E34" s="1202"/>
      <c r="F34" s="1199">
        <f>+'計画書（１）'!BG13</f>
        <v>0</v>
      </c>
      <c r="G34" s="1200"/>
      <c r="H34" s="1200"/>
      <c r="I34" s="1200"/>
      <c r="J34" s="1203"/>
      <c r="K34" s="1204"/>
      <c r="L34" s="1204"/>
      <c r="M34" s="1205"/>
      <c r="N34" s="1194"/>
      <c r="O34" s="1194"/>
      <c r="P34" s="1194"/>
      <c r="Q34" s="1194"/>
      <c r="R34" s="1195"/>
      <c r="S34" s="1193"/>
      <c r="T34" s="1194"/>
      <c r="U34" s="1194"/>
      <c r="V34" s="1194"/>
      <c r="W34" s="1195"/>
      <c r="X34" s="1193"/>
      <c r="Y34" s="1194"/>
      <c r="Z34" s="1194"/>
      <c r="AA34" s="1194"/>
      <c r="AB34" s="1195"/>
      <c r="AC34" s="1193"/>
      <c r="AD34" s="1194"/>
      <c r="AE34" s="1194"/>
      <c r="AF34" s="1194"/>
      <c r="AG34" s="1195"/>
      <c r="AH34" s="1193"/>
      <c r="AI34" s="1194"/>
      <c r="AJ34" s="1194"/>
      <c r="AK34" s="1194"/>
      <c r="AL34" s="1195"/>
      <c r="AM34" s="1193"/>
      <c r="AN34" s="1194"/>
      <c r="AO34" s="1194"/>
      <c r="AP34" s="1194"/>
      <c r="AQ34" s="1194"/>
      <c r="AR34" s="1193"/>
      <c r="AS34" s="1194"/>
      <c r="AT34" s="1194"/>
      <c r="AU34" s="1194"/>
      <c r="AV34" s="1195"/>
      <c r="AW34" s="1193"/>
      <c r="AX34" s="1194"/>
      <c r="AY34" s="1194"/>
      <c r="AZ34" s="1194"/>
      <c r="BA34" s="1195"/>
      <c r="BB34" s="1193"/>
      <c r="BC34" s="1194"/>
      <c r="BD34" s="1194"/>
      <c r="BE34" s="1194"/>
      <c r="BF34" s="1195"/>
      <c r="BG34" s="1193"/>
      <c r="BH34" s="1194"/>
      <c r="BI34" s="1194"/>
      <c r="BJ34" s="1194"/>
      <c r="BK34" s="1195"/>
      <c r="BL34" s="1193"/>
      <c r="BM34" s="1194"/>
      <c r="BN34" s="1194"/>
      <c r="BO34" s="1194"/>
      <c r="BP34" s="1195"/>
      <c r="BQ34" s="1193"/>
      <c r="BR34" s="1194"/>
      <c r="BS34" s="1194"/>
      <c r="BT34" s="1194"/>
      <c r="BU34" s="1194"/>
      <c r="BV34" s="1232"/>
      <c r="BW34" s="1233"/>
      <c r="BX34" s="1234"/>
      <c r="BY34" s="297" t="str">
        <f t="shared" si="3"/>
        <v>○</v>
      </c>
      <c r="BZ34" s="298"/>
      <c r="CA34" s="299">
        <f t="shared" si="2"/>
        <v>0</v>
      </c>
    </row>
    <row r="35" spans="2:79" s="290" customFormat="1" ht="22.5" customHeight="1" x14ac:dyDescent="0.15">
      <c r="B35" s="296" t="s">
        <v>582</v>
      </c>
      <c r="C35" s="1201" t="s">
        <v>356</v>
      </c>
      <c r="D35" s="1202"/>
      <c r="E35" s="1202"/>
      <c r="F35" s="1199">
        <f>+'計画書（１）'!BG14</f>
        <v>0</v>
      </c>
      <c r="G35" s="1200"/>
      <c r="H35" s="1200"/>
      <c r="I35" s="1200"/>
      <c r="J35" s="1203"/>
      <c r="K35" s="1204"/>
      <c r="L35" s="1204"/>
      <c r="M35" s="1205"/>
      <c r="N35" s="1194"/>
      <c r="O35" s="1194"/>
      <c r="P35" s="1194"/>
      <c r="Q35" s="1194"/>
      <c r="R35" s="1195"/>
      <c r="S35" s="1193"/>
      <c r="T35" s="1194"/>
      <c r="U35" s="1194"/>
      <c r="V35" s="1194"/>
      <c r="W35" s="1195"/>
      <c r="X35" s="1193"/>
      <c r="Y35" s="1194"/>
      <c r="Z35" s="1194"/>
      <c r="AA35" s="1194"/>
      <c r="AB35" s="1195"/>
      <c r="AC35" s="1193"/>
      <c r="AD35" s="1194"/>
      <c r="AE35" s="1194"/>
      <c r="AF35" s="1194"/>
      <c r="AG35" s="1195"/>
      <c r="AH35" s="1193"/>
      <c r="AI35" s="1194"/>
      <c r="AJ35" s="1194"/>
      <c r="AK35" s="1194"/>
      <c r="AL35" s="1195"/>
      <c r="AM35" s="1193"/>
      <c r="AN35" s="1194"/>
      <c r="AO35" s="1194"/>
      <c r="AP35" s="1194"/>
      <c r="AQ35" s="1194"/>
      <c r="AR35" s="1193"/>
      <c r="AS35" s="1194"/>
      <c r="AT35" s="1194"/>
      <c r="AU35" s="1194"/>
      <c r="AV35" s="1195"/>
      <c r="AW35" s="1193"/>
      <c r="AX35" s="1194"/>
      <c r="AY35" s="1194"/>
      <c r="AZ35" s="1194"/>
      <c r="BA35" s="1195"/>
      <c r="BB35" s="1193"/>
      <c r="BC35" s="1194"/>
      <c r="BD35" s="1194"/>
      <c r="BE35" s="1194"/>
      <c r="BF35" s="1195"/>
      <c r="BG35" s="1193"/>
      <c r="BH35" s="1194"/>
      <c r="BI35" s="1194"/>
      <c r="BJ35" s="1194"/>
      <c r="BK35" s="1195"/>
      <c r="BL35" s="1193"/>
      <c r="BM35" s="1194"/>
      <c r="BN35" s="1194"/>
      <c r="BO35" s="1194"/>
      <c r="BP35" s="1195"/>
      <c r="BQ35" s="1193"/>
      <c r="BR35" s="1194"/>
      <c r="BS35" s="1194"/>
      <c r="BT35" s="1194"/>
      <c r="BU35" s="1194"/>
      <c r="BV35" s="1232"/>
      <c r="BW35" s="1233"/>
      <c r="BX35" s="1234"/>
      <c r="BY35" s="297" t="str">
        <f t="shared" si="3"/>
        <v>○</v>
      </c>
      <c r="BZ35" s="298"/>
      <c r="CA35" s="299">
        <f t="shared" si="2"/>
        <v>0</v>
      </c>
    </row>
    <row r="36" spans="2:79" s="290" customFormat="1" ht="22.5" customHeight="1" x14ac:dyDescent="0.15">
      <c r="B36" s="296" t="s">
        <v>583</v>
      </c>
      <c r="C36" s="1201" t="s">
        <v>357</v>
      </c>
      <c r="D36" s="1202"/>
      <c r="E36" s="1202"/>
      <c r="F36" s="1199">
        <f>+'計画書（１）'!BG15</f>
        <v>0</v>
      </c>
      <c r="G36" s="1200"/>
      <c r="H36" s="1200"/>
      <c r="I36" s="1200"/>
      <c r="J36" s="1203"/>
      <c r="K36" s="1204"/>
      <c r="L36" s="1204"/>
      <c r="M36" s="1205"/>
      <c r="N36" s="1194"/>
      <c r="O36" s="1194"/>
      <c r="P36" s="1194"/>
      <c r="Q36" s="1194"/>
      <c r="R36" s="1195"/>
      <c r="S36" s="1193"/>
      <c r="T36" s="1194"/>
      <c r="U36" s="1194"/>
      <c r="V36" s="1194"/>
      <c r="W36" s="1195"/>
      <c r="X36" s="1193"/>
      <c r="Y36" s="1194"/>
      <c r="Z36" s="1194"/>
      <c r="AA36" s="1194"/>
      <c r="AB36" s="1195"/>
      <c r="AC36" s="1193"/>
      <c r="AD36" s="1194"/>
      <c r="AE36" s="1194"/>
      <c r="AF36" s="1194"/>
      <c r="AG36" s="1195"/>
      <c r="AH36" s="1193"/>
      <c r="AI36" s="1194"/>
      <c r="AJ36" s="1194"/>
      <c r="AK36" s="1194"/>
      <c r="AL36" s="1195"/>
      <c r="AM36" s="1193"/>
      <c r="AN36" s="1194"/>
      <c r="AO36" s="1194"/>
      <c r="AP36" s="1194"/>
      <c r="AQ36" s="1194"/>
      <c r="AR36" s="1193"/>
      <c r="AS36" s="1194"/>
      <c r="AT36" s="1194"/>
      <c r="AU36" s="1194"/>
      <c r="AV36" s="1195"/>
      <c r="AW36" s="1193"/>
      <c r="AX36" s="1194"/>
      <c r="AY36" s="1194"/>
      <c r="AZ36" s="1194"/>
      <c r="BA36" s="1195"/>
      <c r="BB36" s="1193"/>
      <c r="BC36" s="1194"/>
      <c r="BD36" s="1194"/>
      <c r="BE36" s="1194"/>
      <c r="BF36" s="1195"/>
      <c r="BG36" s="1193"/>
      <c r="BH36" s="1194"/>
      <c r="BI36" s="1194"/>
      <c r="BJ36" s="1194"/>
      <c r="BK36" s="1195"/>
      <c r="BL36" s="1193"/>
      <c r="BM36" s="1194"/>
      <c r="BN36" s="1194"/>
      <c r="BO36" s="1194"/>
      <c r="BP36" s="1195"/>
      <c r="BQ36" s="1193"/>
      <c r="BR36" s="1194"/>
      <c r="BS36" s="1194"/>
      <c r="BT36" s="1194"/>
      <c r="BU36" s="1194"/>
      <c r="BV36" s="1232"/>
      <c r="BW36" s="1233"/>
      <c r="BX36" s="1234"/>
      <c r="BY36" s="297" t="str">
        <f t="shared" si="3"/>
        <v>○</v>
      </c>
      <c r="BZ36" s="298"/>
      <c r="CA36" s="299">
        <f t="shared" si="2"/>
        <v>0</v>
      </c>
    </row>
    <row r="37" spans="2:79" s="290" customFormat="1" ht="22.5" customHeight="1" x14ac:dyDescent="0.15">
      <c r="B37" s="153">
        <v>57</v>
      </c>
      <c r="C37" s="1201" t="s">
        <v>358</v>
      </c>
      <c r="D37" s="1202"/>
      <c r="E37" s="1202"/>
      <c r="F37" s="1199">
        <f>+'計画書（１）'!BG16</f>
        <v>0</v>
      </c>
      <c r="G37" s="1200"/>
      <c r="H37" s="1200"/>
      <c r="I37" s="1200"/>
      <c r="J37" s="1203"/>
      <c r="K37" s="1204"/>
      <c r="L37" s="1204"/>
      <c r="M37" s="1205"/>
      <c r="N37" s="1194"/>
      <c r="O37" s="1194"/>
      <c r="P37" s="1194"/>
      <c r="Q37" s="1194"/>
      <c r="R37" s="1195"/>
      <c r="S37" s="1193"/>
      <c r="T37" s="1194"/>
      <c r="U37" s="1194"/>
      <c r="V37" s="1194"/>
      <c r="W37" s="1195"/>
      <c r="X37" s="1193"/>
      <c r="Y37" s="1194"/>
      <c r="Z37" s="1194"/>
      <c r="AA37" s="1194"/>
      <c r="AB37" s="1195"/>
      <c r="AC37" s="1193"/>
      <c r="AD37" s="1194"/>
      <c r="AE37" s="1194"/>
      <c r="AF37" s="1194"/>
      <c r="AG37" s="1195"/>
      <c r="AH37" s="1193"/>
      <c r="AI37" s="1194"/>
      <c r="AJ37" s="1194"/>
      <c r="AK37" s="1194"/>
      <c r="AL37" s="1195"/>
      <c r="AM37" s="1193"/>
      <c r="AN37" s="1194"/>
      <c r="AO37" s="1194"/>
      <c r="AP37" s="1194"/>
      <c r="AQ37" s="1194"/>
      <c r="AR37" s="1193"/>
      <c r="AS37" s="1194"/>
      <c r="AT37" s="1194"/>
      <c r="AU37" s="1194"/>
      <c r="AV37" s="1195"/>
      <c r="AW37" s="1193"/>
      <c r="AX37" s="1194"/>
      <c r="AY37" s="1194"/>
      <c r="AZ37" s="1194"/>
      <c r="BA37" s="1195"/>
      <c r="BB37" s="1193"/>
      <c r="BC37" s="1194"/>
      <c r="BD37" s="1194"/>
      <c r="BE37" s="1194"/>
      <c r="BF37" s="1195"/>
      <c r="BG37" s="1193"/>
      <c r="BH37" s="1194"/>
      <c r="BI37" s="1194"/>
      <c r="BJ37" s="1194"/>
      <c r="BK37" s="1195"/>
      <c r="BL37" s="1193"/>
      <c r="BM37" s="1194"/>
      <c r="BN37" s="1194"/>
      <c r="BO37" s="1194"/>
      <c r="BP37" s="1195"/>
      <c r="BQ37" s="1193"/>
      <c r="BR37" s="1194"/>
      <c r="BS37" s="1194"/>
      <c r="BT37" s="1194"/>
      <c r="BU37" s="1194"/>
      <c r="BV37" s="1232"/>
      <c r="BW37" s="1233"/>
      <c r="BX37" s="1234"/>
      <c r="BY37" s="297" t="str">
        <f t="shared" si="3"/>
        <v>○</v>
      </c>
      <c r="BZ37" s="298"/>
      <c r="CA37" s="299">
        <f t="shared" si="2"/>
        <v>0</v>
      </c>
    </row>
    <row r="38" spans="2:79" s="290" customFormat="1" ht="22.5" customHeight="1" x14ac:dyDescent="0.15">
      <c r="B38" s="153">
        <v>58</v>
      </c>
      <c r="C38" s="1201" t="s">
        <v>359</v>
      </c>
      <c r="D38" s="1202"/>
      <c r="E38" s="1202"/>
      <c r="F38" s="1199">
        <f>+'計画書（１）'!BG17</f>
        <v>0</v>
      </c>
      <c r="G38" s="1200"/>
      <c r="H38" s="1200"/>
      <c r="I38" s="1200"/>
      <c r="J38" s="1203"/>
      <c r="K38" s="1204"/>
      <c r="L38" s="1204"/>
      <c r="M38" s="1205"/>
      <c r="N38" s="1194"/>
      <c r="O38" s="1194"/>
      <c r="P38" s="1194"/>
      <c r="Q38" s="1194"/>
      <c r="R38" s="1195"/>
      <c r="S38" s="1193"/>
      <c r="T38" s="1194"/>
      <c r="U38" s="1194"/>
      <c r="V38" s="1194"/>
      <c r="W38" s="1195"/>
      <c r="X38" s="1193"/>
      <c r="Y38" s="1194"/>
      <c r="Z38" s="1194"/>
      <c r="AA38" s="1194"/>
      <c r="AB38" s="1195"/>
      <c r="AC38" s="1193"/>
      <c r="AD38" s="1194"/>
      <c r="AE38" s="1194"/>
      <c r="AF38" s="1194"/>
      <c r="AG38" s="1195"/>
      <c r="AH38" s="1193"/>
      <c r="AI38" s="1194"/>
      <c r="AJ38" s="1194"/>
      <c r="AK38" s="1194"/>
      <c r="AL38" s="1195"/>
      <c r="AM38" s="1193"/>
      <c r="AN38" s="1194"/>
      <c r="AO38" s="1194"/>
      <c r="AP38" s="1194"/>
      <c r="AQ38" s="1194"/>
      <c r="AR38" s="1193"/>
      <c r="AS38" s="1194"/>
      <c r="AT38" s="1194"/>
      <c r="AU38" s="1194"/>
      <c r="AV38" s="1195"/>
      <c r="AW38" s="1193"/>
      <c r="AX38" s="1194"/>
      <c r="AY38" s="1194"/>
      <c r="AZ38" s="1194"/>
      <c r="BA38" s="1195"/>
      <c r="BB38" s="1193"/>
      <c r="BC38" s="1194"/>
      <c r="BD38" s="1194"/>
      <c r="BE38" s="1194"/>
      <c r="BF38" s="1195"/>
      <c r="BG38" s="1193"/>
      <c r="BH38" s="1194"/>
      <c r="BI38" s="1194"/>
      <c r="BJ38" s="1194"/>
      <c r="BK38" s="1195"/>
      <c r="BL38" s="1193"/>
      <c r="BM38" s="1194"/>
      <c r="BN38" s="1194"/>
      <c r="BO38" s="1194"/>
      <c r="BP38" s="1195"/>
      <c r="BQ38" s="1193"/>
      <c r="BR38" s="1194"/>
      <c r="BS38" s="1194"/>
      <c r="BT38" s="1194"/>
      <c r="BU38" s="1194"/>
      <c r="BV38" s="1232"/>
      <c r="BW38" s="1233"/>
      <c r="BX38" s="1234"/>
      <c r="BY38" s="297" t="str">
        <f t="shared" si="3"/>
        <v>○</v>
      </c>
      <c r="BZ38" s="298"/>
      <c r="CA38" s="299">
        <f t="shared" si="2"/>
        <v>0</v>
      </c>
    </row>
    <row r="39" spans="2:79" s="290" customFormat="1" ht="22.5" customHeight="1" x14ac:dyDescent="0.15">
      <c r="B39" s="153">
        <v>59</v>
      </c>
      <c r="C39" s="1201" t="s">
        <v>360</v>
      </c>
      <c r="D39" s="1202"/>
      <c r="E39" s="1202"/>
      <c r="F39" s="1199">
        <f>+'計画書（１）'!BG18</f>
        <v>0</v>
      </c>
      <c r="G39" s="1200"/>
      <c r="H39" s="1200"/>
      <c r="I39" s="1200"/>
      <c r="J39" s="1203"/>
      <c r="K39" s="1204"/>
      <c r="L39" s="1204"/>
      <c r="M39" s="1205"/>
      <c r="N39" s="1194"/>
      <c r="O39" s="1194"/>
      <c r="P39" s="1194"/>
      <c r="Q39" s="1194"/>
      <c r="R39" s="1195"/>
      <c r="S39" s="1193"/>
      <c r="T39" s="1194"/>
      <c r="U39" s="1194"/>
      <c r="V39" s="1194"/>
      <c r="W39" s="1195"/>
      <c r="X39" s="1193"/>
      <c r="Y39" s="1194"/>
      <c r="Z39" s="1194"/>
      <c r="AA39" s="1194"/>
      <c r="AB39" s="1195"/>
      <c r="AC39" s="1193"/>
      <c r="AD39" s="1194"/>
      <c r="AE39" s="1194"/>
      <c r="AF39" s="1194"/>
      <c r="AG39" s="1195"/>
      <c r="AH39" s="1193"/>
      <c r="AI39" s="1194"/>
      <c r="AJ39" s="1194"/>
      <c r="AK39" s="1194"/>
      <c r="AL39" s="1195"/>
      <c r="AM39" s="1193"/>
      <c r="AN39" s="1194"/>
      <c r="AO39" s="1194"/>
      <c r="AP39" s="1194"/>
      <c r="AQ39" s="1194"/>
      <c r="AR39" s="1193"/>
      <c r="AS39" s="1194"/>
      <c r="AT39" s="1194"/>
      <c r="AU39" s="1194"/>
      <c r="AV39" s="1195"/>
      <c r="AW39" s="1193"/>
      <c r="AX39" s="1194"/>
      <c r="AY39" s="1194"/>
      <c r="AZ39" s="1194"/>
      <c r="BA39" s="1195"/>
      <c r="BB39" s="1193"/>
      <c r="BC39" s="1194"/>
      <c r="BD39" s="1194"/>
      <c r="BE39" s="1194"/>
      <c r="BF39" s="1195"/>
      <c r="BG39" s="1193"/>
      <c r="BH39" s="1194"/>
      <c r="BI39" s="1194"/>
      <c r="BJ39" s="1194"/>
      <c r="BK39" s="1195"/>
      <c r="BL39" s="1193"/>
      <c r="BM39" s="1194"/>
      <c r="BN39" s="1194"/>
      <c r="BO39" s="1194"/>
      <c r="BP39" s="1195"/>
      <c r="BQ39" s="1193"/>
      <c r="BR39" s="1194"/>
      <c r="BS39" s="1194"/>
      <c r="BT39" s="1194"/>
      <c r="BU39" s="1194"/>
      <c r="BV39" s="1232"/>
      <c r="BW39" s="1233"/>
      <c r="BX39" s="1234"/>
      <c r="BY39" s="297" t="str">
        <f t="shared" si="3"/>
        <v>○</v>
      </c>
      <c r="BZ39" s="298"/>
      <c r="CA39" s="299">
        <f t="shared" si="2"/>
        <v>0</v>
      </c>
    </row>
    <row r="40" spans="2:79" s="290" customFormat="1" ht="22.5" customHeight="1" x14ac:dyDescent="0.15">
      <c r="B40" s="153">
        <v>60</v>
      </c>
      <c r="C40" s="1201" t="s">
        <v>361</v>
      </c>
      <c r="D40" s="1202"/>
      <c r="E40" s="1202"/>
      <c r="F40" s="1199">
        <f>+'計画書（１）'!BG19</f>
        <v>0</v>
      </c>
      <c r="G40" s="1200"/>
      <c r="H40" s="1200"/>
      <c r="I40" s="1200"/>
      <c r="J40" s="1203"/>
      <c r="K40" s="1204"/>
      <c r="L40" s="1204"/>
      <c r="M40" s="1205"/>
      <c r="N40" s="1194"/>
      <c r="O40" s="1194"/>
      <c r="P40" s="1194"/>
      <c r="Q40" s="1194"/>
      <c r="R40" s="1195"/>
      <c r="S40" s="1193"/>
      <c r="T40" s="1194"/>
      <c r="U40" s="1194"/>
      <c r="V40" s="1194"/>
      <c r="W40" s="1195"/>
      <c r="X40" s="1193"/>
      <c r="Y40" s="1194"/>
      <c r="Z40" s="1194"/>
      <c r="AA40" s="1194"/>
      <c r="AB40" s="1195"/>
      <c r="AC40" s="1193"/>
      <c r="AD40" s="1194"/>
      <c r="AE40" s="1194"/>
      <c r="AF40" s="1194"/>
      <c r="AG40" s="1195"/>
      <c r="AH40" s="1193"/>
      <c r="AI40" s="1194"/>
      <c r="AJ40" s="1194"/>
      <c r="AK40" s="1194"/>
      <c r="AL40" s="1195"/>
      <c r="AM40" s="1193"/>
      <c r="AN40" s="1194"/>
      <c r="AO40" s="1194"/>
      <c r="AP40" s="1194"/>
      <c r="AQ40" s="1194"/>
      <c r="AR40" s="1193"/>
      <c r="AS40" s="1194"/>
      <c r="AT40" s="1194"/>
      <c r="AU40" s="1194"/>
      <c r="AV40" s="1195"/>
      <c r="AW40" s="1193"/>
      <c r="AX40" s="1194"/>
      <c r="AY40" s="1194"/>
      <c r="AZ40" s="1194"/>
      <c r="BA40" s="1195"/>
      <c r="BB40" s="1193"/>
      <c r="BC40" s="1194"/>
      <c r="BD40" s="1194"/>
      <c r="BE40" s="1194"/>
      <c r="BF40" s="1195"/>
      <c r="BG40" s="1193"/>
      <c r="BH40" s="1194"/>
      <c r="BI40" s="1194"/>
      <c r="BJ40" s="1194"/>
      <c r="BK40" s="1195"/>
      <c r="BL40" s="1193"/>
      <c r="BM40" s="1194"/>
      <c r="BN40" s="1194"/>
      <c r="BO40" s="1194"/>
      <c r="BP40" s="1195"/>
      <c r="BQ40" s="1193"/>
      <c r="BR40" s="1194"/>
      <c r="BS40" s="1194"/>
      <c r="BT40" s="1194"/>
      <c r="BU40" s="1195"/>
      <c r="BV40" s="1232"/>
      <c r="BW40" s="1233"/>
      <c r="BX40" s="1234"/>
      <c r="BY40" s="297" t="str">
        <f t="shared" si="3"/>
        <v>○</v>
      </c>
      <c r="BZ40" s="298"/>
      <c r="CA40" s="299">
        <f t="shared" si="2"/>
        <v>0</v>
      </c>
    </row>
    <row r="41" spans="2:79" s="290" customFormat="1" ht="22.5" customHeight="1" x14ac:dyDescent="0.15">
      <c r="B41" s="153">
        <v>61</v>
      </c>
      <c r="C41" s="1201" t="s">
        <v>362</v>
      </c>
      <c r="D41" s="1202"/>
      <c r="E41" s="1202"/>
      <c r="F41" s="1199">
        <f>+'計画書（１）'!BG20</f>
        <v>0</v>
      </c>
      <c r="G41" s="1200"/>
      <c r="H41" s="1200"/>
      <c r="I41" s="1200"/>
      <c r="J41" s="1203"/>
      <c r="K41" s="1204"/>
      <c r="L41" s="1204"/>
      <c r="M41" s="1205"/>
      <c r="N41" s="1194"/>
      <c r="O41" s="1194"/>
      <c r="P41" s="1194"/>
      <c r="Q41" s="1194"/>
      <c r="R41" s="1195"/>
      <c r="S41" s="1193"/>
      <c r="T41" s="1194"/>
      <c r="U41" s="1194"/>
      <c r="V41" s="1194"/>
      <c r="W41" s="1195"/>
      <c r="X41" s="1193"/>
      <c r="Y41" s="1194"/>
      <c r="Z41" s="1194"/>
      <c r="AA41" s="1194"/>
      <c r="AB41" s="1195"/>
      <c r="AC41" s="1193"/>
      <c r="AD41" s="1194"/>
      <c r="AE41" s="1194"/>
      <c r="AF41" s="1194"/>
      <c r="AG41" s="1195"/>
      <c r="AH41" s="1193"/>
      <c r="AI41" s="1194"/>
      <c r="AJ41" s="1194"/>
      <c r="AK41" s="1194"/>
      <c r="AL41" s="1195"/>
      <c r="AM41" s="1193"/>
      <c r="AN41" s="1194"/>
      <c r="AO41" s="1194"/>
      <c r="AP41" s="1194"/>
      <c r="AQ41" s="1194"/>
      <c r="AR41" s="1193"/>
      <c r="AS41" s="1194"/>
      <c r="AT41" s="1194"/>
      <c r="AU41" s="1194"/>
      <c r="AV41" s="1195"/>
      <c r="AW41" s="1193"/>
      <c r="AX41" s="1194"/>
      <c r="AY41" s="1194"/>
      <c r="AZ41" s="1194"/>
      <c r="BA41" s="1195"/>
      <c r="BB41" s="1193"/>
      <c r="BC41" s="1194"/>
      <c r="BD41" s="1194"/>
      <c r="BE41" s="1194"/>
      <c r="BF41" s="1195"/>
      <c r="BG41" s="1193"/>
      <c r="BH41" s="1194"/>
      <c r="BI41" s="1194"/>
      <c r="BJ41" s="1194"/>
      <c r="BK41" s="1195"/>
      <c r="BL41" s="1193"/>
      <c r="BM41" s="1194"/>
      <c r="BN41" s="1194"/>
      <c r="BO41" s="1194"/>
      <c r="BP41" s="1195"/>
      <c r="BQ41" s="1193"/>
      <c r="BR41" s="1194"/>
      <c r="BS41" s="1194"/>
      <c r="BT41" s="1194"/>
      <c r="BU41" s="1194"/>
      <c r="BV41" s="1232"/>
      <c r="BW41" s="1233"/>
      <c r="BX41" s="1234"/>
      <c r="BY41" s="297" t="str">
        <f t="shared" si="3"/>
        <v>○</v>
      </c>
      <c r="BZ41" s="298"/>
      <c r="CA41" s="299">
        <f t="shared" si="2"/>
        <v>0</v>
      </c>
    </row>
    <row r="42" spans="2:79" s="290" customFormat="1" ht="22.5" customHeight="1" x14ac:dyDescent="0.15">
      <c r="B42" s="153">
        <v>62</v>
      </c>
      <c r="C42" s="1201" t="s">
        <v>363</v>
      </c>
      <c r="D42" s="1202"/>
      <c r="E42" s="1202"/>
      <c r="F42" s="1199">
        <f>+'計画書（１）'!BG21</f>
        <v>0</v>
      </c>
      <c r="G42" s="1200"/>
      <c r="H42" s="1200"/>
      <c r="I42" s="1200"/>
      <c r="J42" s="1203"/>
      <c r="K42" s="1204"/>
      <c r="L42" s="1204"/>
      <c r="M42" s="1205"/>
      <c r="N42" s="1194"/>
      <c r="O42" s="1194"/>
      <c r="P42" s="1194"/>
      <c r="Q42" s="1194"/>
      <c r="R42" s="1195"/>
      <c r="S42" s="1193"/>
      <c r="T42" s="1194"/>
      <c r="U42" s="1194"/>
      <c r="V42" s="1194"/>
      <c r="W42" s="1195"/>
      <c r="X42" s="1193"/>
      <c r="Y42" s="1194"/>
      <c r="Z42" s="1194"/>
      <c r="AA42" s="1194"/>
      <c r="AB42" s="1195"/>
      <c r="AC42" s="1193"/>
      <c r="AD42" s="1194"/>
      <c r="AE42" s="1194"/>
      <c r="AF42" s="1194"/>
      <c r="AG42" s="1195"/>
      <c r="AH42" s="1193"/>
      <c r="AI42" s="1194"/>
      <c r="AJ42" s="1194"/>
      <c r="AK42" s="1194"/>
      <c r="AL42" s="1195"/>
      <c r="AM42" s="1193"/>
      <c r="AN42" s="1194"/>
      <c r="AO42" s="1194"/>
      <c r="AP42" s="1194"/>
      <c r="AQ42" s="1194"/>
      <c r="AR42" s="1193"/>
      <c r="AS42" s="1194"/>
      <c r="AT42" s="1194"/>
      <c r="AU42" s="1194"/>
      <c r="AV42" s="1195"/>
      <c r="AW42" s="1193"/>
      <c r="AX42" s="1194"/>
      <c r="AY42" s="1194"/>
      <c r="AZ42" s="1194"/>
      <c r="BA42" s="1195"/>
      <c r="BB42" s="1193"/>
      <c r="BC42" s="1194"/>
      <c r="BD42" s="1194"/>
      <c r="BE42" s="1194"/>
      <c r="BF42" s="1195"/>
      <c r="BG42" s="1193"/>
      <c r="BH42" s="1237"/>
      <c r="BI42" s="1237"/>
      <c r="BJ42" s="1237"/>
      <c r="BK42" s="1238"/>
      <c r="BL42" s="1193"/>
      <c r="BM42" s="1194"/>
      <c r="BN42" s="1194"/>
      <c r="BO42" s="1194"/>
      <c r="BP42" s="1195"/>
      <c r="BQ42" s="1193"/>
      <c r="BR42" s="1194"/>
      <c r="BS42" s="1194"/>
      <c r="BT42" s="1194"/>
      <c r="BU42" s="1194"/>
      <c r="BV42" s="1232"/>
      <c r="BW42" s="1233"/>
      <c r="BX42" s="1234"/>
      <c r="BY42" s="297" t="str">
        <f t="shared" si="3"/>
        <v>○</v>
      </c>
      <c r="BZ42" s="298"/>
      <c r="CA42" s="299">
        <f t="shared" si="2"/>
        <v>0</v>
      </c>
    </row>
    <row r="43" spans="2:79" s="290" customFormat="1" ht="22.5" customHeight="1" x14ac:dyDescent="0.15">
      <c r="B43" s="153">
        <v>70</v>
      </c>
      <c r="C43" s="1201" t="s">
        <v>364</v>
      </c>
      <c r="D43" s="1202"/>
      <c r="E43" s="1202"/>
      <c r="F43" s="1199">
        <f>+'計画書（１）'!BG23</f>
        <v>0</v>
      </c>
      <c r="G43" s="1200"/>
      <c r="H43" s="1200"/>
      <c r="I43" s="1200"/>
      <c r="J43" s="1203"/>
      <c r="K43" s="1204"/>
      <c r="L43" s="1204"/>
      <c r="M43" s="1205"/>
      <c r="N43" s="1194"/>
      <c r="O43" s="1194"/>
      <c r="P43" s="1194"/>
      <c r="Q43" s="1194"/>
      <c r="R43" s="1195"/>
      <c r="S43" s="1193"/>
      <c r="T43" s="1194"/>
      <c r="U43" s="1194"/>
      <c r="V43" s="1194"/>
      <c r="W43" s="1195"/>
      <c r="X43" s="1193"/>
      <c r="Y43" s="1194"/>
      <c r="Z43" s="1194"/>
      <c r="AA43" s="1194"/>
      <c r="AB43" s="1195"/>
      <c r="AC43" s="1193"/>
      <c r="AD43" s="1194"/>
      <c r="AE43" s="1194"/>
      <c r="AF43" s="1194"/>
      <c r="AG43" s="1195"/>
      <c r="AH43" s="1193"/>
      <c r="AI43" s="1194"/>
      <c r="AJ43" s="1194"/>
      <c r="AK43" s="1194"/>
      <c r="AL43" s="1195"/>
      <c r="AM43" s="1193"/>
      <c r="AN43" s="1194"/>
      <c r="AO43" s="1194"/>
      <c r="AP43" s="1194"/>
      <c r="AQ43" s="1194"/>
      <c r="AR43" s="1193"/>
      <c r="AS43" s="1194"/>
      <c r="AT43" s="1194"/>
      <c r="AU43" s="1194"/>
      <c r="AV43" s="1195"/>
      <c r="AW43" s="1193"/>
      <c r="AX43" s="1194"/>
      <c r="AY43" s="1194"/>
      <c r="AZ43" s="1194"/>
      <c r="BA43" s="1195"/>
      <c r="BB43" s="1193"/>
      <c r="BC43" s="1194"/>
      <c r="BD43" s="1194"/>
      <c r="BE43" s="1194"/>
      <c r="BF43" s="1195"/>
      <c r="BG43" s="1193"/>
      <c r="BH43" s="1194"/>
      <c r="BI43" s="1194"/>
      <c r="BJ43" s="1194"/>
      <c r="BK43" s="1195"/>
      <c r="BL43" s="1193"/>
      <c r="BM43" s="1194"/>
      <c r="BN43" s="1194"/>
      <c r="BO43" s="1194"/>
      <c r="BP43" s="1195"/>
      <c r="BQ43" s="1193"/>
      <c r="BR43" s="1194"/>
      <c r="BS43" s="1194"/>
      <c r="BT43" s="1194"/>
      <c r="BU43" s="1195"/>
      <c r="BV43" s="1232"/>
      <c r="BW43" s="1233"/>
      <c r="BX43" s="1234"/>
      <c r="BY43" s="297" t="str">
        <f t="shared" si="3"/>
        <v>○</v>
      </c>
      <c r="BZ43" s="298"/>
      <c r="CA43" s="299">
        <f t="shared" si="2"/>
        <v>0</v>
      </c>
    </row>
    <row r="44" spans="2:79" s="290" customFormat="1" ht="22.5" customHeight="1" x14ac:dyDescent="0.15">
      <c r="B44" s="153">
        <v>80</v>
      </c>
      <c r="C44" s="1201" t="s">
        <v>365</v>
      </c>
      <c r="D44" s="1202"/>
      <c r="E44" s="1202"/>
      <c r="F44" s="1199">
        <f>+'計画書（１）'!BG24</f>
        <v>0</v>
      </c>
      <c r="G44" s="1200"/>
      <c r="H44" s="1200"/>
      <c r="I44" s="1200"/>
      <c r="J44" s="1203"/>
      <c r="K44" s="1204"/>
      <c r="L44" s="1204"/>
      <c r="M44" s="1205"/>
      <c r="N44" s="1194"/>
      <c r="O44" s="1194"/>
      <c r="P44" s="1194"/>
      <c r="Q44" s="1194"/>
      <c r="R44" s="1195"/>
      <c r="S44" s="1193"/>
      <c r="T44" s="1194"/>
      <c r="U44" s="1194"/>
      <c r="V44" s="1194"/>
      <c r="W44" s="1195"/>
      <c r="X44" s="1193"/>
      <c r="Y44" s="1194"/>
      <c r="Z44" s="1194"/>
      <c r="AA44" s="1194"/>
      <c r="AB44" s="1195"/>
      <c r="AC44" s="1193"/>
      <c r="AD44" s="1194"/>
      <c r="AE44" s="1194"/>
      <c r="AF44" s="1194"/>
      <c r="AG44" s="1195"/>
      <c r="AH44" s="1193"/>
      <c r="AI44" s="1194"/>
      <c r="AJ44" s="1194"/>
      <c r="AK44" s="1194"/>
      <c r="AL44" s="1195"/>
      <c r="AM44" s="1193"/>
      <c r="AN44" s="1194"/>
      <c r="AO44" s="1194"/>
      <c r="AP44" s="1194"/>
      <c r="AQ44" s="1194"/>
      <c r="AR44" s="1193"/>
      <c r="AS44" s="1194"/>
      <c r="AT44" s="1194"/>
      <c r="AU44" s="1194"/>
      <c r="AV44" s="1195"/>
      <c r="AW44" s="1193"/>
      <c r="AX44" s="1194"/>
      <c r="AY44" s="1194"/>
      <c r="AZ44" s="1194"/>
      <c r="BA44" s="1195"/>
      <c r="BB44" s="1193"/>
      <c r="BC44" s="1194"/>
      <c r="BD44" s="1194"/>
      <c r="BE44" s="1194"/>
      <c r="BF44" s="1195"/>
      <c r="BG44" s="1193"/>
      <c r="BH44" s="1194"/>
      <c r="BI44" s="1194"/>
      <c r="BJ44" s="1194"/>
      <c r="BK44" s="1195"/>
      <c r="BL44" s="1193"/>
      <c r="BM44" s="1194"/>
      <c r="BN44" s="1194"/>
      <c r="BO44" s="1194"/>
      <c r="BP44" s="1195"/>
      <c r="BQ44" s="1193"/>
      <c r="BR44" s="1194"/>
      <c r="BS44" s="1194"/>
      <c r="BT44" s="1194"/>
      <c r="BU44" s="1194"/>
      <c r="BV44" s="1232"/>
      <c r="BW44" s="1233"/>
      <c r="BX44" s="1234"/>
      <c r="BY44" s="297" t="str">
        <f t="shared" si="3"/>
        <v>○</v>
      </c>
      <c r="BZ44" s="298"/>
      <c r="CA44" s="299">
        <f t="shared" si="2"/>
        <v>0</v>
      </c>
    </row>
    <row r="45" spans="2:79" s="290" customFormat="1" ht="22.5" customHeight="1" x14ac:dyDescent="0.15">
      <c r="B45" s="153">
        <v>81</v>
      </c>
      <c r="C45" s="1201" t="s">
        <v>366</v>
      </c>
      <c r="D45" s="1202"/>
      <c r="E45" s="1202"/>
      <c r="F45" s="1199">
        <f>+'計画書（１）'!BG25+'計画書（１）'!BG26</f>
        <v>0</v>
      </c>
      <c r="G45" s="1200"/>
      <c r="H45" s="1200"/>
      <c r="I45" s="1200"/>
      <c r="J45" s="1203"/>
      <c r="K45" s="1204"/>
      <c r="L45" s="1204"/>
      <c r="M45" s="1205"/>
      <c r="N45" s="1194"/>
      <c r="O45" s="1194"/>
      <c r="P45" s="1194"/>
      <c r="Q45" s="1194"/>
      <c r="R45" s="1195"/>
      <c r="S45" s="1193"/>
      <c r="T45" s="1194"/>
      <c r="U45" s="1194"/>
      <c r="V45" s="1194"/>
      <c r="W45" s="1195"/>
      <c r="X45" s="1193"/>
      <c r="Y45" s="1194"/>
      <c r="Z45" s="1194"/>
      <c r="AA45" s="1194"/>
      <c r="AB45" s="1195"/>
      <c r="AC45" s="1193"/>
      <c r="AD45" s="1194"/>
      <c r="AE45" s="1194"/>
      <c r="AF45" s="1194"/>
      <c r="AG45" s="1195"/>
      <c r="AH45" s="1193"/>
      <c r="AI45" s="1194"/>
      <c r="AJ45" s="1194"/>
      <c r="AK45" s="1194"/>
      <c r="AL45" s="1195"/>
      <c r="AM45" s="1193"/>
      <c r="AN45" s="1194"/>
      <c r="AO45" s="1194"/>
      <c r="AP45" s="1194"/>
      <c r="AQ45" s="1194"/>
      <c r="AR45" s="1193"/>
      <c r="AS45" s="1194"/>
      <c r="AT45" s="1194"/>
      <c r="AU45" s="1194"/>
      <c r="AV45" s="1195"/>
      <c r="AW45" s="1193"/>
      <c r="AX45" s="1194"/>
      <c r="AY45" s="1194"/>
      <c r="AZ45" s="1194"/>
      <c r="BA45" s="1195"/>
      <c r="BB45" s="1193"/>
      <c r="BC45" s="1194"/>
      <c r="BD45" s="1194"/>
      <c r="BE45" s="1194"/>
      <c r="BF45" s="1195"/>
      <c r="BG45" s="1193"/>
      <c r="BH45" s="1194"/>
      <c r="BI45" s="1194"/>
      <c r="BJ45" s="1194"/>
      <c r="BK45" s="1195"/>
      <c r="BL45" s="1193"/>
      <c r="BM45" s="1194"/>
      <c r="BN45" s="1194"/>
      <c r="BO45" s="1194"/>
      <c r="BP45" s="1195"/>
      <c r="BQ45" s="1193"/>
      <c r="BR45" s="1194"/>
      <c r="BS45" s="1194"/>
      <c r="BT45" s="1194"/>
      <c r="BU45" s="1194"/>
      <c r="BV45" s="1232"/>
      <c r="BW45" s="1233"/>
      <c r="BX45" s="1234"/>
      <c r="BY45" s="297" t="str">
        <f t="shared" si="3"/>
        <v>○</v>
      </c>
      <c r="BZ45" s="298"/>
      <c r="CA45" s="299">
        <f t="shared" si="2"/>
        <v>0</v>
      </c>
    </row>
    <row r="46" spans="2:79" s="290" customFormat="1" ht="22.5" customHeight="1" x14ac:dyDescent="0.15">
      <c r="B46" s="153">
        <v>82</v>
      </c>
      <c r="C46" s="1201" t="s">
        <v>367</v>
      </c>
      <c r="D46" s="1202"/>
      <c r="E46" s="1202"/>
      <c r="F46" s="1199">
        <f>+'計画書（１）'!BG27</f>
        <v>0</v>
      </c>
      <c r="G46" s="1200"/>
      <c r="H46" s="1200"/>
      <c r="I46" s="1200"/>
      <c r="J46" s="1203"/>
      <c r="K46" s="1204"/>
      <c r="L46" s="1204"/>
      <c r="M46" s="1205"/>
      <c r="N46" s="1194"/>
      <c r="O46" s="1194"/>
      <c r="P46" s="1194"/>
      <c r="Q46" s="1194"/>
      <c r="R46" s="1195"/>
      <c r="S46" s="1193"/>
      <c r="T46" s="1194"/>
      <c r="U46" s="1194"/>
      <c r="V46" s="1194"/>
      <c r="W46" s="1195"/>
      <c r="X46" s="1193"/>
      <c r="Y46" s="1194"/>
      <c r="Z46" s="1194"/>
      <c r="AA46" s="1194"/>
      <c r="AB46" s="1195"/>
      <c r="AC46" s="1193"/>
      <c r="AD46" s="1194"/>
      <c r="AE46" s="1194"/>
      <c r="AF46" s="1194"/>
      <c r="AG46" s="1195"/>
      <c r="AH46" s="1193"/>
      <c r="AI46" s="1194"/>
      <c r="AJ46" s="1194"/>
      <c r="AK46" s="1194"/>
      <c r="AL46" s="1195"/>
      <c r="AM46" s="1193"/>
      <c r="AN46" s="1194"/>
      <c r="AO46" s="1194"/>
      <c r="AP46" s="1194"/>
      <c r="AQ46" s="1194"/>
      <c r="AR46" s="1193"/>
      <c r="AS46" s="1194"/>
      <c r="AT46" s="1194"/>
      <c r="AU46" s="1194"/>
      <c r="AV46" s="1195"/>
      <c r="AW46" s="1193"/>
      <c r="AX46" s="1194"/>
      <c r="AY46" s="1194"/>
      <c r="AZ46" s="1194"/>
      <c r="BA46" s="1195"/>
      <c r="BB46" s="1193"/>
      <c r="BC46" s="1194"/>
      <c r="BD46" s="1194"/>
      <c r="BE46" s="1194"/>
      <c r="BF46" s="1195"/>
      <c r="BG46" s="1193"/>
      <c r="BH46" s="1194"/>
      <c r="BI46" s="1194"/>
      <c r="BJ46" s="1194"/>
      <c r="BK46" s="1195"/>
      <c r="BL46" s="1193"/>
      <c r="BM46" s="1194"/>
      <c r="BN46" s="1194"/>
      <c r="BO46" s="1194"/>
      <c r="BP46" s="1195"/>
      <c r="BQ46" s="1193"/>
      <c r="BR46" s="1194"/>
      <c r="BS46" s="1194"/>
      <c r="BT46" s="1194"/>
      <c r="BU46" s="1194"/>
      <c r="BV46" s="1232"/>
      <c r="BW46" s="1233"/>
      <c r="BX46" s="1234"/>
      <c r="BY46" s="297" t="str">
        <f t="shared" si="3"/>
        <v>○</v>
      </c>
      <c r="BZ46" s="298"/>
      <c r="CA46" s="299">
        <f t="shared" si="2"/>
        <v>0</v>
      </c>
    </row>
    <row r="47" spans="2:79" s="290" customFormat="1" ht="22.5" customHeight="1" thickBot="1" x14ac:dyDescent="0.2">
      <c r="B47" s="300">
        <v>83</v>
      </c>
      <c r="C47" s="1219" t="s">
        <v>368</v>
      </c>
      <c r="D47" s="1220"/>
      <c r="E47" s="1220"/>
      <c r="F47" s="1199">
        <f>+'計画書（１）'!BG28</f>
        <v>0</v>
      </c>
      <c r="G47" s="1200"/>
      <c r="H47" s="1200"/>
      <c r="I47" s="1200"/>
      <c r="J47" s="1203"/>
      <c r="K47" s="1204"/>
      <c r="L47" s="1204"/>
      <c r="M47" s="1205"/>
      <c r="N47" s="1194"/>
      <c r="O47" s="1194"/>
      <c r="P47" s="1194"/>
      <c r="Q47" s="1194"/>
      <c r="R47" s="1195"/>
      <c r="S47" s="1193"/>
      <c r="T47" s="1194"/>
      <c r="U47" s="1194"/>
      <c r="V47" s="1194"/>
      <c r="W47" s="1195"/>
      <c r="X47" s="1193"/>
      <c r="Y47" s="1194"/>
      <c r="Z47" s="1194"/>
      <c r="AA47" s="1194"/>
      <c r="AB47" s="1195"/>
      <c r="AC47" s="1193"/>
      <c r="AD47" s="1194"/>
      <c r="AE47" s="1194"/>
      <c r="AF47" s="1194"/>
      <c r="AG47" s="1195"/>
      <c r="AH47" s="1193"/>
      <c r="AI47" s="1194"/>
      <c r="AJ47" s="1194"/>
      <c r="AK47" s="1194"/>
      <c r="AL47" s="1195"/>
      <c r="AM47" s="1193"/>
      <c r="AN47" s="1194"/>
      <c r="AO47" s="1194"/>
      <c r="AP47" s="1194"/>
      <c r="AQ47" s="1194"/>
      <c r="AR47" s="1193"/>
      <c r="AS47" s="1194"/>
      <c r="AT47" s="1194"/>
      <c r="AU47" s="1194"/>
      <c r="AV47" s="1195"/>
      <c r="AW47" s="1193"/>
      <c r="AX47" s="1194"/>
      <c r="AY47" s="1194"/>
      <c r="AZ47" s="1194"/>
      <c r="BA47" s="1195"/>
      <c r="BB47" s="1193"/>
      <c r="BC47" s="1194"/>
      <c r="BD47" s="1194"/>
      <c r="BE47" s="1194"/>
      <c r="BF47" s="1195"/>
      <c r="BG47" s="1193"/>
      <c r="BH47" s="1194"/>
      <c r="BI47" s="1194"/>
      <c r="BJ47" s="1194"/>
      <c r="BK47" s="1195"/>
      <c r="BL47" s="1193"/>
      <c r="BM47" s="1194"/>
      <c r="BN47" s="1194"/>
      <c r="BO47" s="1194"/>
      <c r="BP47" s="1195"/>
      <c r="BQ47" s="1193"/>
      <c r="BR47" s="1194"/>
      <c r="BS47" s="1194"/>
      <c r="BT47" s="1194"/>
      <c r="BU47" s="1194"/>
      <c r="BV47" s="1287"/>
      <c r="BW47" s="1288"/>
      <c r="BX47" s="1289"/>
      <c r="BY47" s="297" t="str">
        <f>IF(F47=CA47,"○","×")</f>
        <v>○</v>
      </c>
      <c r="BZ47" s="298"/>
      <c r="CA47" s="299">
        <f>SUM(N47:BU47)</f>
        <v>0</v>
      </c>
    </row>
    <row r="48" spans="2:79" s="290" customFormat="1" ht="22.5" customHeight="1" thickBot="1" x14ac:dyDescent="0.2">
      <c r="B48" s="1217" t="s">
        <v>344</v>
      </c>
      <c r="C48" s="1218"/>
      <c r="D48" s="1218"/>
      <c r="E48" s="1218"/>
      <c r="F48" s="1224">
        <f>SUM(F30:I47)</f>
        <v>0</v>
      </c>
      <c r="G48" s="1225"/>
      <c r="H48" s="1225"/>
      <c r="I48" s="1225"/>
      <c r="J48" s="1229"/>
      <c r="K48" s="1230"/>
      <c r="L48" s="1230"/>
      <c r="M48" s="1231"/>
      <c r="N48" s="1191">
        <f>SUM(N30:R47)</f>
        <v>0</v>
      </c>
      <c r="O48" s="1192"/>
      <c r="P48" s="1192"/>
      <c r="Q48" s="1192"/>
      <c r="R48" s="1192"/>
      <c r="S48" s="1191">
        <f>SUM(S30:W47)</f>
        <v>0</v>
      </c>
      <c r="T48" s="1192"/>
      <c r="U48" s="1192"/>
      <c r="V48" s="1192"/>
      <c r="W48" s="1192"/>
      <c r="X48" s="1191">
        <f>SUM(X30:AB47)</f>
        <v>0</v>
      </c>
      <c r="Y48" s="1192"/>
      <c r="Z48" s="1192"/>
      <c r="AA48" s="1192"/>
      <c r="AB48" s="1192"/>
      <c r="AC48" s="1191">
        <f>SUM(AC30:AG47)</f>
        <v>0</v>
      </c>
      <c r="AD48" s="1192"/>
      <c r="AE48" s="1192"/>
      <c r="AF48" s="1192"/>
      <c r="AG48" s="1192"/>
      <c r="AH48" s="1191">
        <f>SUM(AH30:AL47)</f>
        <v>0</v>
      </c>
      <c r="AI48" s="1192"/>
      <c r="AJ48" s="1192"/>
      <c r="AK48" s="1192"/>
      <c r="AL48" s="1192"/>
      <c r="AM48" s="1191">
        <f>SUM(AM30:AQ47)</f>
        <v>0</v>
      </c>
      <c r="AN48" s="1192"/>
      <c r="AO48" s="1192"/>
      <c r="AP48" s="1192"/>
      <c r="AQ48" s="1192"/>
      <c r="AR48" s="1191">
        <f>SUM(AR30:AV47)</f>
        <v>0</v>
      </c>
      <c r="AS48" s="1192"/>
      <c r="AT48" s="1192"/>
      <c r="AU48" s="1192"/>
      <c r="AV48" s="1192"/>
      <c r="AW48" s="1191">
        <f>SUM(AW30:BA47)</f>
        <v>0</v>
      </c>
      <c r="AX48" s="1192"/>
      <c r="AY48" s="1192"/>
      <c r="AZ48" s="1192"/>
      <c r="BA48" s="1192"/>
      <c r="BB48" s="1191">
        <f>SUM(BB30:BF47)</f>
        <v>0</v>
      </c>
      <c r="BC48" s="1192"/>
      <c r="BD48" s="1192"/>
      <c r="BE48" s="1192"/>
      <c r="BF48" s="1192"/>
      <c r="BG48" s="1191">
        <f>SUM(BG30:BK47)</f>
        <v>0</v>
      </c>
      <c r="BH48" s="1192"/>
      <c r="BI48" s="1192"/>
      <c r="BJ48" s="1192"/>
      <c r="BK48" s="1192"/>
      <c r="BL48" s="1191">
        <f>SUM(BL30:BP47)</f>
        <v>0</v>
      </c>
      <c r="BM48" s="1192"/>
      <c r="BN48" s="1192"/>
      <c r="BO48" s="1192"/>
      <c r="BP48" s="1192"/>
      <c r="BQ48" s="1191">
        <f>SUM(BQ30:BU47)</f>
        <v>0</v>
      </c>
      <c r="BR48" s="1192"/>
      <c r="BS48" s="1192"/>
      <c r="BT48" s="1192"/>
      <c r="BU48" s="1192"/>
      <c r="BV48" s="1180"/>
      <c r="BW48" s="1180"/>
      <c r="BX48" s="1181"/>
      <c r="BY48" s="297" t="str">
        <f>IF(F48=CA48,"○","×")</f>
        <v>○</v>
      </c>
      <c r="BZ48" s="298"/>
      <c r="CA48" s="299">
        <f>SUM(N48:BU48)</f>
        <v>0</v>
      </c>
    </row>
    <row r="49" spans="2:82" s="290" customFormat="1" ht="22.5" customHeight="1" thickTop="1" thickBot="1" x14ac:dyDescent="0.2">
      <c r="B49" s="1248" t="s">
        <v>425</v>
      </c>
      <c r="C49" s="1249"/>
      <c r="D49" s="1249"/>
      <c r="E49" s="1249"/>
      <c r="F49" s="1235">
        <f>F23-F48</f>
        <v>0</v>
      </c>
      <c r="G49" s="1236"/>
      <c r="H49" s="1236"/>
      <c r="I49" s="1236"/>
      <c r="J49" s="1291"/>
      <c r="K49" s="1186"/>
      <c r="L49" s="1186"/>
      <c r="M49" s="1292"/>
      <c r="N49" s="1185">
        <f>N23-N48</f>
        <v>0</v>
      </c>
      <c r="O49" s="1186"/>
      <c r="P49" s="1186"/>
      <c r="Q49" s="1186"/>
      <c r="R49" s="1186"/>
      <c r="S49" s="1187">
        <f>N49+(S23-S48)</f>
        <v>0</v>
      </c>
      <c r="T49" s="1188"/>
      <c r="U49" s="1188"/>
      <c r="V49" s="1188"/>
      <c r="W49" s="1185"/>
      <c r="X49" s="1187">
        <f>S49+(X23-X48)</f>
        <v>0</v>
      </c>
      <c r="Y49" s="1188"/>
      <c r="Z49" s="1188"/>
      <c r="AA49" s="1188"/>
      <c r="AB49" s="1185"/>
      <c r="AC49" s="1187">
        <f>X49+(AC23-AC48)</f>
        <v>0</v>
      </c>
      <c r="AD49" s="1188"/>
      <c r="AE49" s="1188"/>
      <c r="AF49" s="1188"/>
      <c r="AG49" s="1185"/>
      <c r="AH49" s="1185">
        <f t="shared" ref="AH49" si="4">AC49+(AH23-AH48)</f>
        <v>0</v>
      </c>
      <c r="AI49" s="1186"/>
      <c r="AJ49" s="1186"/>
      <c r="AK49" s="1186"/>
      <c r="AL49" s="1186"/>
      <c r="AM49" s="1185">
        <f t="shared" ref="AM49" si="5">AH49+(AM23-AM48)</f>
        <v>0</v>
      </c>
      <c r="AN49" s="1186"/>
      <c r="AO49" s="1186"/>
      <c r="AP49" s="1186"/>
      <c r="AQ49" s="1186"/>
      <c r="AR49" s="1185">
        <f t="shared" ref="AR49" si="6">AM49+(AR23-AR48)</f>
        <v>0</v>
      </c>
      <c r="AS49" s="1186"/>
      <c r="AT49" s="1186"/>
      <c r="AU49" s="1186"/>
      <c r="AV49" s="1186"/>
      <c r="AW49" s="1185">
        <f t="shared" ref="AW49" si="7">AR49+(AW23-AW48)</f>
        <v>0</v>
      </c>
      <c r="AX49" s="1186"/>
      <c r="AY49" s="1186"/>
      <c r="AZ49" s="1186"/>
      <c r="BA49" s="1186"/>
      <c r="BB49" s="1185">
        <f t="shared" ref="BB49" si="8">AW49+(BB23-BB48)</f>
        <v>0</v>
      </c>
      <c r="BC49" s="1186"/>
      <c r="BD49" s="1186"/>
      <c r="BE49" s="1186"/>
      <c r="BF49" s="1186"/>
      <c r="BG49" s="1185">
        <f t="shared" ref="BG49" si="9">BB49+(BG23-BG48)</f>
        <v>0</v>
      </c>
      <c r="BH49" s="1186"/>
      <c r="BI49" s="1186"/>
      <c r="BJ49" s="1186"/>
      <c r="BK49" s="1186"/>
      <c r="BL49" s="1185">
        <f t="shared" ref="BL49" si="10">BG49+(BL23-BL48)</f>
        <v>0</v>
      </c>
      <c r="BM49" s="1186"/>
      <c r="BN49" s="1186"/>
      <c r="BO49" s="1186"/>
      <c r="BP49" s="1186"/>
      <c r="BQ49" s="1185">
        <f t="shared" ref="BQ49" si="11">BL49+(BQ23-BQ48)</f>
        <v>0</v>
      </c>
      <c r="BR49" s="1186"/>
      <c r="BS49" s="1186"/>
      <c r="BT49" s="1186"/>
      <c r="BU49" s="1186"/>
      <c r="BV49" s="1189"/>
      <c r="BW49" s="1189"/>
      <c r="BX49" s="1190"/>
      <c r="BY49" s="297" t="str">
        <f>IF(F49=CA49,"○","×")</f>
        <v>○</v>
      </c>
      <c r="BZ49" s="298"/>
      <c r="CA49" s="299">
        <f>SUM(N49:BU49)</f>
        <v>0</v>
      </c>
    </row>
    <row r="50" spans="2:82" s="290" customFormat="1" ht="22.5" customHeight="1" thickTop="1" x14ac:dyDescent="0.15">
      <c r="B50" s="313"/>
      <c r="C50" s="313"/>
      <c r="D50" s="313"/>
      <c r="E50" s="313"/>
      <c r="F50" s="314"/>
      <c r="G50" s="314"/>
      <c r="H50" s="314"/>
      <c r="I50" s="314"/>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315"/>
      <c r="BW50" s="315"/>
      <c r="BX50" s="315"/>
      <c r="BY50" s="297"/>
      <c r="BZ50" s="298"/>
      <c r="CA50" s="298"/>
    </row>
    <row r="51" spans="2:82" s="292" customFormat="1" ht="18" thickBot="1" x14ac:dyDescent="0.25">
      <c r="B51" s="292" t="s">
        <v>584</v>
      </c>
      <c r="C51" s="292">
        <v>70</v>
      </c>
      <c r="D51" s="292" t="s">
        <v>369</v>
      </c>
      <c r="F51" s="304"/>
      <c r="G51" s="304"/>
      <c r="H51" s="304"/>
      <c r="I51" s="304"/>
      <c r="J51" s="305"/>
      <c r="K51" s="305"/>
      <c r="L51" s="305"/>
      <c r="M51" s="305"/>
      <c r="N51" s="305"/>
      <c r="O51" s="305"/>
      <c r="P51" s="305"/>
      <c r="Q51" s="305"/>
      <c r="R51" s="305"/>
      <c r="S51" s="305"/>
      <c r="T51" s="305"/>
      <c r="U51" s="305"/>
      <c r="V51" s="305"/>
      <c r="W51" s="305"/>
      <c r="X51" s="305"/>
      <c r="Y51" s="305"/>
      <c r="Z51" s="305"/>
      <c r="AA51" s="305"/>
      <c r="AB51" s="305"/>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5"/>
      <c r="AY51" s="305"/>
      <c r="AZ51" s="305"/>
      <c r="BA51" s="305"/>
      <c r="BB51" s="305"/>
      <c r="BC51" s="305"/>
      <c r="BD51" s="305"/>
      <c r="BE51" s="305"/>
      <c r="BF51" s="305"/>
      <c r="BG51" s="305"/>
      <c r="BH51" s="305"/>
      <c r="BI51" s="305"/>
      <c r="BJ51" s="305"/>
      <c r="BK51" s="305"/>
      <c r="BL51" s="305"/>
      <c r="BM51" s="305"/>
      <c r="BN51" s="305"/>
      <c r="BO51" s="305"/>
      <c r="BP51" s="305"/>
      <c r="BQ51" s="305"/>
      <c r="BR51" s="305"/>
      <c r="BS51" s="305"/>
      <c r="BT51" s="305"/>
      <c r="BU51" s="305"/>
      <c r="BV51" s="305"/>
      <c r="BW51" s="305"/>
      <c r="BX51" s="305"/>
      <c r="BY51" s="297"/>
      <c r="BZ51" s="308"/>
      <c r="CA51" s="308"/>
    </row>
    <row r="52" spans="2:82" s="309" customFormat="1" ht="22.5" customHeight="1" x14ac:dyDescent="0.2">
      <c r="B52" s="1206" t="s">
        <v>364</v>
      </c>
      <c r="C52" s="1207"/>
      <c r="D52" s="1207"/>
      <c r="E52" s="1208"/>
      <c r="F52" s="1215" t="s">
        <v>686</v>
      </c>
      <c r="G52" s="1216"/>
      <c r="H52" s="1216"/>
      <c r="I52" s="1216"/>
      <c r="J52" s="1209" t="s">
        <v>656</v>
      </c>
      <c r="K52" s="1210"/>
      <c r="L52" s="1210"/>
      <c r="M52" s="1211"/>
      <c r="N52" s="1212" t="s">
        <v>327</v>
      </c>
      <c r="O52" s="1212"/>
      <c r="P52" s="1212"/>
      <c r="Q52" s="1212"/>
      <c r="R52" s="1213"/>
      <c r="S52" s="1214" t="s">
        <v>308</v>
      </c>
      <c r="T52" s="1212"/>
      <c r="U52" s="1212"/>
      <c r="V52" s="1212"/>
      <c r="W52" s="1213"/>
      <c r="X52" s="1214" t="s">
        <v>309</v>
      </c>
      <c r="Y52" s="1212"/>
      <c r="Z52" s="1212"/>
      <c r="AA52" s="1212"/>
      <c r="AB52" s="1213"/>
      <c r="AC52" s="1214" t="s">
        <v>310</v>
      </c>
      <c r="AD52" s="1212"/>
      <c r="AE52" s="1212"/>
      <c r="AF52" s="1212"/>
      <c r="AG52" s="1213"/>
      <c r="AH52" s="1214" t="s">
        <v>311</v>
      </c>
      <c r="AI52" s="1212"/>
      <c r="AJ52" s="1212"/>
      <c r="AK52" s="1212"/>
      <c r="AL52" s="1213"/>
      <c r="AM52" s="1214" t="s">
        <v>320</v>
      </c>
      <c r="AN52" s="1212"/>
      <c r="AO52" s="1212"/>
      <c r="AP52" s="1212"/>
      <c r="AQ52" s="1213"/>
      <c r="AR52" s="1214" t="s">
        <v>321</v>
      </c>
      <c r="AS52" s="1212"/>
      <c r="AT52" s="1212"/>
      <c r="AU52" s="1212"/>
      <c r="AV52" s="1213"/>
      <c r="AW52" s="1214" t="s">
        <v>322</v>
      </c>
      <c r="AX52" s="1212"/>
      <c r="AY52" s="1212"/>
      <c r="AZ52" s="1212"/>
      <c r="BA52" s="1213"/>
      <c r="BB52" s="1214" t="s">
        <v>312</v>
      </c>
      <c r="BC52" s="1212"/>
      <c r="BD52" s="1212"/>
      <c r="BE52" s="1212"/>
      <c r="BF52" s="1213"/>
      <c r="BG52" s="1214" t="s">
        <v>313</v>
      </c>
      <c r="BH52" s="1212"/>
      <c r="BI52" s="1212"/>
      <c r="BJ52" s="1212"/>
      <c r="BK52" s="1213"/>
      <c r="BL52" s="1214" t="s">
        <v>314</v>
      </c>
      <c r="BM52" s="1212"/>
      <c r="BN52" s="1212"/>
      <c r="BO52" s="1212"/>
      <c r="BP52" s="1213"/>
      <c r="BQ52" s="1214" t="s">
        <v>315</v>
      </c>
      <c r="BR52" s="1212"/>
      <c r="BS52" s="1212"/>
      <c r="BT52" s="1212"/>
      <c r="BU52" s="1212"/>
      <c r="BV52" s="1269" t="s">
        <v>657</v>
      </c>
      <c r="BW52" s="1270"/>
      <c r="BX52" s="1271"/>
      <c r="BY52" s="297"/>
      <c r="BZ52" s="298"/>
      <c r="CA52" s="298"/>
      <c r="CB52" s="290"/>
      <c r="CC52" s="290"/>
      <c r="CD52" s="290"/>
    </row>
    <row r="53" spans="2:82" s="309" customFormat="1" ht="22.5" customHeight="1" x14ac:dyDescent="0.2">
      <c r="B53" s="1206" t="s">
        <v>370</v>
      </c>
      <c r="C53" s="1207"/>
      <c r="D53" s="1207"/>
      <c r="E53" s="1208"/>
      <c r="F53" s="1290"/>
      <c r="G53" s="1290"/>
      <c r="H53" s="1290"/>
      <c r="I53" s="1290"/>
      <c r="J53" s="1203"/>
      <c r="K53" s="1204"/>
      <c r="L53" s="1204"/>
      <c r="M53" s="1205"/>
      <c r="N53" s="1242">
        <f>'計画書（３）'!AT43</f>
        <v>0</v>
      </c>
      <c r="O53" s="1242"/>
      <c r="P53" s="1242"/>
      <c r="Q53" s="1242"/>
      <c r="R53" s="1243"/>
      <c r="S53" s="1250">
        <f>'計画書（３）'!AT44</f>
        <v>0</v>
      </c>
      <c r="T53" s="1242"/>
      <c r="U53" s="1242"/>
      <c r="V53" s="1242"/>
      <c r="W53" s="1243"/>
      <c r="X53" s="1250">
        <f>'計画書（３）'!AT45</f>
        <v>0</v>
      </c>
      <c r="Y53" s="1242"/>
      <c r="Z53" s="1242"/>
      <c r="AA53" s="1242"/>
      <c r="AB53" s="1243"/>
      <c r="AC53" s="1250">
        <f>'計画書（３）'!AT46</f>
        <v>0</v>
      </c>
      <c r="AD53" s="1242"/>
      <c r="AE53" s="1242"/>
      <c r="AF53" s="1242"/>
      <c r="AG53" s="1243"/>
      <c r="AH53" s="1250">
        <f>'計画書（３）'!AT47</f>
        <v>0</v>
      </c>
      <c r="AI53" s="1242"/>
      <c r="AJ53" s="1242"/>
      <c r="AK53" s="1242"/>
      <c r="AL53" s="1243"/>
      <c r="AM53" s="1250">
        <f>'計画書（３）'!AT48</f>
        <v>0</v>
      </c>
      <c r="AN53" s="1242"/>
      <c r="AO53" s="1242"/>
      <c r="AP53" s="1242"/>
      <c r="AQ53" s="1243"/>
      <c r="AR53" s="1250">
        <f>'計画書（３）'!AT49</f>
        <v>0</v>
      </c>
      <c r="AS53" s="1242"/>
      <c r="AT53" s="1242"/>
      <c r="AU53" s="1242"/>
      <c r="AV53" s="1243"/>
      <c r="AW53" s="1250">
        <f>'計画書（３）'!AT50</f>
        <v>0</v>
      </c>
      <c r="AX53" s="1242"/>
      <c r="AY53" s="1242"/>
      <c r="AZ53" s="1242"/>
      <c r="BA53" s="1243"/>
      <c r="BB53" s="1250">
        <f>'計画書（３）'!AT51</f>
        <v>0</v>
      </c>
      <c r="BC53" s="1242"/>
      <c r="BD53" s="1242"/>
      <c r="BE53" s="1242"/>
      <c r="BF53" s="1243"/>
      <c r="BG53" s="1250">
        <f>'計画書（３）'!AT52</f>
        <v>0</v>
      </c>
      <c r="BH53" s="1242"/>
      <c r="BI53" s="1242"/>
      <c r="BJ53" s="1242"/>
      <c r="BK53" s="1243"/>
      <c r="BL53" s="1250">
        <f>'計画書（３）'!AT53</f>
        <v>0</v>
      </c>
      <c r="BM53" s="1242"/>
      <c r="BN53" s="1242"/>
      <c r="BO53" s="1242"/>
      <c r="BP53" s="1243"/>
      <c r="BQ53" s="1250">
        <f>'計画書（３）'!AT54</f>
        <v>0</v>
      </c>
      <c r="BR53" s="1242"/>
      <c r="BS53" s="1242"/>
      <c r="BT53" s="1242"/>
      <c r="BU53" s="1242"/>
      <c r="BV53" s="1277" t="s">
        <v>569</v>
      </c>
      <c r="BW53" s="1278"/>
      <c r="BX53" s="1279"/>
      <c r="BY53" s="297" t="str">
        <f>IF(F53=CA53,"○","×")</f>
        <v>○</v>
      </c>
      <c r="BZ53" s="298"/>
      <c r="CA53" s="299">
        <f>SUM(N53:BU53)</f>
        <v>0</v>
      </c>
      <c r="CB53" s="290"/>
      <c r="CC53" s="290"/>
      <c r="CD53" s="290"/>
    </row>
    <row r="54" spans="2:82" s="309" customFormat="1" ht="22.5" customHeight="1" thickBot="1" x14ac:dyDescent="0.25">
      <c r="B54" s="1244" t="s">
        <v>371</v>
      </c>
      <c r="C54" s="1245"/>
      <c r="D54" s="1245"/>
      <c r="E54" s="1246"/>
      <c r="F54" s="1247"/>
      <c r="G54" s="1247"/>
      <c r="H54" s="1247"/>
      <c r="I54" s="1247"/>
      <c r="J54" s="1226"/>
      <c r="K54" s="1227"/>
      <c r="L54" s="1227"/>
      <c r="M54" s="1228"/>
      <c r="N54" s="1197"/>
      <c r="O54" s="1197"/>
      <c r="P54" s="1197"/>
      <c r="Q54" s="1197"/>
      <c r="R54" s="1198"/>
      <c r="S54" s="1196"/>
      <c r="T54" s="1197"/>
      <c r="U54" s="1197"/>
      <c r="V54" s="1197"/>
      <c r="W54" s="1198"/>
      <c r="X54" s="1196"/>
      <c r="Y54" s="1197"/>
      <c r="Z54" s="1197"/>
      <c r="AA54" s="1197"/>
      <c r="AB54" s="1198"/>
      <c r="AC54" s="1196"/>
      <c r="AD54" s="1197"/>
      <c r="AE54" s="1197"/>
      <c r="AF54" s="1197"/>
      <c r="AG54" s="1198"/>
      <c r="AH54" s="1196"/>
      <c r="AI54" s="1197"/>
      <c r="AJ54" s="1197"/>
      <c r="AK54" s="1197"/>
      <c r="AL54" s="1198"/>
      <c r="AM54" s="1196"/>
      <c r="AN54" s="1197"/>
      <c r="AO54" s="1197"/>
      <c r="AP54" s="1197"/>
      <c r="AQ54" s="1198"/>
      <c r="AR54" s="1196"/>
      <c r="AS54" s="1197"/>
      <c r="AT54" s="1197"/>
      <c r="AU54" s="1197"/>
      <c r="AV54" s="1198"/>
      <c r="AW54" s="1196"/>
      <c r="AX54" s="1197"/>
      <c r="AY54" s="1197"/>
      <c r="AZ54" s="1197"/>
      <c r="BA54" s="1198"/>
      <c r="BB54" s="1196"/>
      <c r="BC54" s="1197"/>
      <c r="BD54" s="1197"/>
      <c r="BE54" s="1197"/>
      <c r="BF54" s="1198"/>
      <c r="BG54" s="1196"/>
      <c r="BH54" s="1197"/>
      <c r="BI54" s="1197"/>
      <c r="BJ54" s="1197"/>
      <c r="BK54" s="1198"/>
      <c r="BL54" s="1196"/>
      <c r="BM54" s="1197"/>
      <c r="BN54" s="1197"/>
      <c r="BO54" s="1197"/>
      <c r="BP54" s="1198"/>
      <c r="BQ54" s="1196"/>
      <c r="BR54" s="1197"/>
      <c r="BS54" s="1197"/>
      <c r="BT54" s="1197"/>
      <c r="BU54" s="1197"/>
      <c r="BV54" s="1280"/>
      <c r="BW54" s="1281"/>
      <c r="BX54" s="1282"/>
      <c r="BY54" s="297" t="str">
        <f>IF(F54=CA54,"○","×")</f>
        <v>○</v>
      </c>
      <c r="BZ54" s="298"/>
      <c r="CA54" s="299">
        <f>SUM(N54:BU54)</f>
        <v>0</v>
      </c>
      <c r="CB54" s="290"/>
      <c r="CC54" s="290"/>
      <c r="CD54" s="290"/>
    </row>
    <row r="55" spans="2:82" s="309" customFormat="1" ht="22.5" customHeight="1" thickBot="1" x14ac:dyDescent="0.25">
      <c r="B55" s="1217" t="s">
        <v>372</v>
      </c>
      <c r="C55" s="1218"/>
      <c r="D55" s="1218"/>
      <c r="E55" s="1218"/>
      <c r="F55" s="1240">
        <f>SUM(F53:I54)</f>
        <v>0</v>
      </c>
      <c r="G55" s="1240"/>
      <c r="H55" s="1240"/>
      <c r="I55" s="1241"/>
      <c r="J55" s="1273"/>
      <c r="K55" s="1274"/>
      <c r="L55" s="1274"/>
      <c r="M55" s="1275"/>
      <c r="N55" s="1276">
        <f>N53+N54</f>
        <v>0</v>
      </c>
      <c r="O55" s="1239"/>
      <c r="P55" s="1239"/>
      <c r="Q55" s="1239"/>
      <c r="R55" s="1239"/>
      <c r="S55" s="1239">
        <f>S53+S54</f>
        <v>0</v>
      </c>
      <c r="T55" s="1239"/>
      <c r="U55" s="1239"/>
      <c r="V55" s="1239"/>
      <c r="W55" s="1239"/>
      <c r="X55" s="1239">
        <f>X53+X54</f>
        <v>0</v>
      </c>
      <c r="Y55" s="1239"/>
      <c r="Z55" s="1239"/>
      <c r="AA55" s="1239"/>
      <c r="AB55" s="1239"/>
      <c r="AC55" s="1239">
        <f>AC53+AC54</f>
        <v>0</v>
      </c>
      <c r="AD55" s="1239"/>
      <c r="AE55" s="1239"/>
      <c r="AF55" s="1239"/>
      <c r="AG55" s="1239"/>
      <c r="AH55" s="1239">
        <f>AH53+AH54</f>
        <v>0</v>
      </c>
      <c r="AI55" s="1239"/>
      <c r="AJ55" s="1239"/>
      <c r="AK55" s="1239"/>
      <c r="AL55" s="1239"/>
      <c r="AM55" s="1239">
        <f>AM53+AM54</f>
        <v>0</v>
      </c>
      <c r="AN55" s="1239"/>
      <c r="AO55" s="1239"/>
      <c r="AP55" s="1239"/>
      <c r="AQ55" s="1239"/>
      <c r="AR55" s="1239">
        <f>AR53+AR54</f>
        <v>0</v>
      </c>
      <c r="AS55" s="1239"/>
      <c r="AT55" s="1239"/>
      <c r="AU55" s="1239"/>
      <c r="AV55" s="1239"/>
      <c r="AW55" s="1239">
        <f>AW53+AW54</f>
        <v>0</v>
      </c>
      <c r="AX55" s="1239"/>
      <c r="AY55" s="1239"/>
      <c r="AZ55" s="1239"/>
      <c r="BA55" s="1239"/>
      <c r="BB55" s="1239">
        <v>0</v>
      </c>
      <c r="BC55" s="1239"/>
      <c r="BD55" s="1239"/>
      <c r="BE55" s="1239"/>
      <c r="BF55" s="1239"/>
      <c r="BG55" s="1239">
        <f>BG53+BG54</f>
        <v>0</v>
      </c>
      <c r="BH55" s="1239"/>
      <c r="BI55" s="1239"/>
      <c r="BJ55" s="1239"/>
      <c r="BK55" s="1239"/>
      <c r="BL55" s="1239">
        <f>BL53+BL54</f>
        <v>0</v>
      </c>
      <c r="BM55" s="1239"/>
      <c r="BN55" s="1239"/>
      <c r="BO55" s="1239"/>
      <c r="BP55" s="1239"/>
      <c r="BQ55" s="1286">
        <f>BQ53+BQ54</f>
        <v>0</v>
      </c>
      <c r="BR55" s="1286"/>
      <c r="BS55" s="1286"/>
      <c r="BT55" s="1286"/>
      <c r="BU55" s="1286"/>
      <c r="BV55" s="1283"/>
      <c r="BW55" s="1284"/>
      <c r="BX55" s="1285"/>
      <c r="BY55" s="297" t="str">
        <f>IF(F55=CA55,"○","×")</f>
        <v>○</v>
      </c>
      <c r="BZ55" s="298"/>
      <c r="CA55" s="299">
        <f>SUM(N55:BU55)</f>
        <v>0</v>
      </c>
      <c r="CB55" s="290"/>
      <c r="CC55" s="290"/>
      <c r="CD55" s="290"/>
    </row>
    <row r="56" spans="2:82" s="309" customFormat="1" ht="8.25" customHeight="1" x14ac:dyDescent="0.2">
      <c r="C56" s="290"/>
      <c r="D56" s="290"/>
      <c r="E56" s="290"/>
      <c r="F56" s="291"/>
      <c r="G56" s="291"/>
      <c r="H56" s="291"/>
      <c r="I56" s="291"/>
      <c r="J56" s="311"/>
      <c r="K56" s="311"/>
      <c r="L56" s="311"/>
      <c r="M56" s="311"/>
      <c r="N56" s="311"/>
      <c r="O56" s="311"/>
      <c r="P56" s="311"/>
      <c r="Q56" s="311"/>
      <c r="R56" s="311"/>
      <c r="S56" s="311"/>
      <c r="T56" s="311"/>
      <c r="U56" s="311"/>
      <c r="V56" s="311"/>
      <c r="W56" s="311"/>
      <c r="X56" s="311"/>
      <c r="Y56" s="311"/>
      <c r="Z56" s="311"/>
      <c r="AA56" s="311"/>
      <c r="AB56" s="311"/>
      <c r="AC56" s="311"/>
      <c r="AD56" s="311"/>
      <c r="AE56" s="311"/>
      <c r="AF56" s="311"/>
      <c r="AG56" s="311"/>
      <c r="AH56" s="311"/>
      <c r="AI56" s="311"/>
      <c r="AJ56" s="311"/>
      <c r="AK56" s="311"/>
      <c r="AL56" s="311"/>
      <c r="AM56" s="311"/>
      <c r="AN56" s="311"/>
      <c r="AO56" s="311"/>
      <c r="AP56" s="311"/>
      <c r="AQ56" s="311"/>
      <c r="AR56" s="310"/>
      <c r="AS56" s="310"/>
      <c r="AT56" s="310"/>
      <c r="AU56" s="310"/>
      <c r="AV56" s="310"/>
      <c r="AW56" s="310"/>
      <c r="AX56" s="310"/>
      <c r="AY56" s="310"/>
      <c r="AZ56" s="310"/>
      <c r="BA56" s="310"/>
      <c r="BB56" s="310"/>
      <c r="BC56" s="310"/>
      <c r="BD56" s="310"/>
      <c r="BE56" s="310"/>
      <c r="BF56" s="310"/>
      <c r="BG56" s="310"/>
      <c r="BH56" s="310"/>
      <c r="BI56" s="310"/>
      <c r="BJ56" s="310"/>
      <c r="BK56" s="310"/>
      <c r="BL56" s="310"/>
      <c r="BM56" s="310"/>
      <c r="BN56" s="310"/>
      <c r="BO56" s="310"/>
      <c r="BP56" s="310"/>
      <c r="BQ56" s="310"/>
      <c r="BR56" s="310"/>
      <c r="BS56" s="310"/>
      <c r="BT56" s="310"/>
      <c r="BU56" s="310"/>
      <c r="BV56" s="310"/>
      <c r="BW56" s="310"/>
      <c r="BX56" s="310"/>
      <c r="BY56" s="297"/>
      <c r="BZ56" s="298"/>
      <c r="CA56" s="298"/>
      <c r="CB56" s="290"/>
      <c r="CC56" s="290"/>
      <c r="CD56" s="290"/>
    </row>
    <row r="57" spans="2:82" s="309" customFormat="1" ht="20.25" customHeight="1" x14ac:dyDescent="0.2">
      <c r="B57" s="316" t="s">
        <v>373</v>
      </c>
      <c r="F57" s="317"/>
      <c r="G57" s="317"/>
      <c r="H57" s="317"/>
      <c r="I57" s="317"/>
      <c r="J57" s="310"/>
      <c r="K57" s="310"/>
      <c r="L57" s="310"/>
      <c r="M57" s="310"/>
      <c r="N57" s="310"/>
      <c r="O57" s="310"/>
      <c r="P57" s="310"/>
      <c r="Q57" s="310"/>
      <c r="R57" s="310"/>
      <c r="S57" s="310"/>
      <c r="T57" s="310"/>
      <c r="U57" s="310"/>
      <c r="V57" s="310"/>
      <c r="W57" s="310"/>
      <c r="X57" s="310"/>
      <c r="Y57" s="310"/>
      <c r="Z57" s="310"/>
      <c r="AA57" s="310"/>
      <c r="AB57" s="310"/>
      <c r="AC57" s="310"/>
      <c r="AD57" s="310"/>
      <c r="AE57" s="310"/>
      <c r="AF57" s="310"/>
      <c r="AG57" s="310"/>
      <c r="AH57" s="310"/>
      <c r="AI57" s="310"/>
      <c r="AJ57" s="310"/>
      <c r="AK57" s="310"/>
      <c r="AL57" s="310"/>
      <c r="AM57" s="310"/>
      <c r="AN57" s="310"/>
      <c r="AO57" s="310"/>
      <c r="AP57" s="310"/>
      <c r="AQ57" s="310"/>
      <c r="AR57" s="310"/>
      <c r="AS57" s="310"/>
      <c r="AT57" s="310"/>
      <c r="AU57" s="310"/>
      <c r="AV57" s="310"/>
      <c r="AW57" s="310"/>
      <c r="AX57" s="310"/>
      <c r="AY57" s="310"/>
      <c r="AZ57" s="310"/>
      <c r="BA57" s="310"/>
      <c r="BB57" s="310"/>
      <c r="BC57" s="310"/>
      <c r="BD57" s="310"/>
      <c r="BE57" s="310"/>
      <c r="BF57" s="310"/>
      <c r="BG57" s="310"/>
      <c r="BH57" s="310"/>
      <c r="BI57" s="310"/>
      <c r="BJ57" s="310"/>
      <c r="BK57" s="310"/>
      <c r="BL57" s="310"/>
      <c r="BM57" s="310"/>
      <c r="BN57" s="310"/>
      <c r="BO57" s="310"/>
      <c r="BP57" s="310"/>
      <c r="BQ57" s="310"/>
      <c r="BR57" s="310"/>
      <c r="BS57" s="310"/>
      <c r="BT57" s="310"/>
      <c r="BU57" s="310"/>
      <c r="BV57" s="310"/>
      <c r="BW57" s="310"/>
      <c r="BX57" s="310"/>
      <c r="BY57" s="298"/>
      <c r="BZ57" s="298"/>
      <c r="CA57" s="298"/>
      <c r="CB57" s="290"/>
      <c r="CC57" s="290"/>
      <c r="CD57" s="290"/>
    </row>
    <row r="58" spans="2:82" ht="17.25" x14ac:dyDescent="0.15">
      <c r="J58" s="319"/>
      <c r="K58" s="319"/>
      <c r="L58" s="319"/>
      <c r="M58" s="319"/>
      <c r="N58" s="319"/>
      <c r="O58" s="319"/>
      <c r="P58" s="319"/>
      <c r="Q58" s="319"/>
      <c r="R58" s="319"/>
      <c r="S58" s="319"/>
      <c r="T58" s="319"/>
      <c r="U58" s="319"/>
      <c r="V58" s="319"/>
      <c r="W58" s="319"/>
      <c r="X58" s="319"/>
      <c r="Y58" s="319"/>
      <c r="Z58" s="319"/>
      <c r="AA58" s="319"/>
      <c r="AB58" s="319"/>
      <c r="AC58" s="319"/>
      <c r="AD58" s="319"/>
      <c r="AE58" s="319"/>
      <c r="AF58" s="319"/>
      <c r="AG58" s="319"/>
      <c r="AH58" s="319"/>
      <c r="AI58" s="319"/>
      <c r="AJ58" s="319"/>
      <c r="AK58" s="319"/>
      <c r="AL58" s="319"/>
      <c r="AM58" s="319"/>
      <c r="AN58" s="319"/>
      <c r="AO58" s="319"/>
      <c r="AP58" s="319"/>
      <c r="AQ58" s="319"/>
      <c r="AR58" s="319"/>
      <c r="AS58" s="319"/>
      <c r="AT58" s="319"/>
      <c r="AU58" s="319"/>
      <c r="AV58" s="319"/>
      <c r="AW58" s="319"/>
      <c r="AX58" s="319"/>
      <c r="AY58" s="319"/>
      <c r="AZ58" s="319"/>
      <c r="BA58" s="319"/>
      <c r="BB58" s="319"/>
      <c r="BC58" s="319"/>
      <c r="BD58" s="319"/>
      <c r="BE58" s="319"/>
      <c r="BF58" s="319"/>
      <c r="BG58" s="319"/>
      <c r="BH58" s="319"/>
      <c r="BI58" s="319"/>
      <c r="BJ58" s="319"/>
      <c r="BK58" s="319"/>
      <c r="BL58" s="319"/>
      <c r="BM58" s="319"/>
      <c r="BN58" s="319"/>
      <c r="BO58" s="319"/>
      <c r="BP58" s="319"/>
      <c r="BQ58" s="319"/>
      <c r="BR58" s="319"/>
      <c r="BS58" s="319"/>
      <c r="BT58" s="319"/>
      <c r="BU58" s="319"/>
      <c r="BV58" s="319"/>
      <c r="BW58" s="319"/>
      <c r="BX58" s="319"/>
      <c r="BY58" s="298"/>
      <c r="BZ58" s="298"/>
      <c r="CA58" s="298"/>
      <c r="CB58" s="290"/>
      <c r="CC58" s="290"/>
      <c r="CD58" s="290"/>
    </row>
    <row r="59" spans="2:82" ht="17.25" x14ac:dyDescent="0.15">
      <c r="J59" s="1272"/>
      <c r="K59" s="1272"/>
      <c r="L59" s="1272"/>
      <c r="M59" s="1272"/>
      <c r="N59" s="319"/>
      <c r="O59" s="319"/>
      <c r="P59" s="319"/>
      <c r="Q59" s="319"/>
      <c r="R59" s="319"/>
      <c r="S59" s="319"/>
      <c r="T59" s="319"/>
      <c r="U59" s="319"/>
      <c r="V59" s="319"/>
      <c r="W59" s="319"/>
      <c r="X59" s="319"/>
      <c r="Y59" s="319"/>
      <c r="Z59" s="319"/>
      <c r="AA59" s="319"/>
      <c r="AB59" s="319"/>
      <c r="AC59" s="319"/>
      <c r="AD59" s="319"/>
      <c r="AE59" s="319"/>
      <c r="AF59" s="319"/>
      <c r="AG59" s="319"/>
      <c r="AH59" s="319"/>
      <c r="AI59" s="319"/>
      <c r="AJ59" s="319"/>
      <c r="AK59" s="319"/>
      <c r="AL59" s="319"/>
      <c r="AM59" s="319"/>
      <c r="AN59" s="319"/>
      <c r="AO59" s="319"/>
      <c r="AP59" s="319"/>
      <c r="AQ59" s="319"/>
      <c r="AR59" s="319"/>
      <c r="AS59" s="319"/>
      <c r="AT59" s="319"/>
      <c r="AU59" s="319"/>
      <c r="AV59" s="319"/>
      <c r="AW59" s="319"/>
      <c r="AX59" s="319"/>
      <c r="AY59" s="319"/>
      <c r="AZ59" s="319"/>
      <c r="BA59" s="319"/>
      <c r="BB59" s="319"/>
      <c r="BC59" s="319"/>
      <c r="BD59" s="319"/>
      <c r="BE59" s="319"/>
      <c r="BF59" s="319"/>
      <c r="BG59" s="319"/>
      <c r="BH59" s="319"/>
      <c r="BI59" s="319"/>
      <c r="BJ59" s="319"/>
      <c r="BK59" s="319"/>
      <c r="BL59" s="319"/>
      <c r="BM59" s="319"/>
      <c r="BN59" s="319"/>
      <c r="BO59" s="319"/>
      <c r="BP59" s="319"/>
      <c r="BQ59" s="319"/>
      <c r="BR59" s="319"/>
      <c r="BS59" s="319"/>
      <c r="BT59" s="319"/>
      <c r="BU59" s="319"/>
      <c r="BV59" s="319"/>
      <c r="BW59" s="319"/>
      <c r="BX59" s="319"/>
      <c r="BY59" s="298"/>
      <c r="BZ59" s="298"/>
      <c r="CA59" s="298"/>
      <c r="CB59" s="290"/>
      <c r="CC59" s="290"/>
      <c r="CD59" s="290"/>
    </row>
    <row r="60" spans="2:82" x14ac:dyDescent="0.15">
      <c r="BY60" s="320"/>
      <c r="BZ60" s="320"/>
      <c r="CA60" s="320"/>
    </row>
    <row r="61" spans="2:82" x14ac:dyDescent="0.15">
      <c r="BY61" s="320"/>
      <c r="BZ61" s="320"/>
      <c r="CA61" s="320"/>
    </row>
    <row r="62" spans="2:82" x14ac:dyDescent="0.15">
      <c r="BY62" s="320"/>
      <c r="BZ62" s="320"/>
      <c r="CA62" s="320"/>
    </row>
    <row r="63" spans="2:82" x14ac:dyDescent="0.15">
      <c r="BY63" s="320"/>
      <c r="BZ63" s="320"/>
      <c r="CA63" s="320"/>
    </row>
    <row r="64" spans="2:82" x14ac:dyDescent="0.15">
      <c r="BY64" s="320"/>
      <c r="BZ64" s="320"/>
      <c r="CA64" s="320"/>
    </row>
    <row r="65" spans="77:79" x14ac:dyDescent="0.15">
      <c r="BY65" s="320"/>
      <c r="BZ65" s="320"/>
      <c r="CA65" s="320"/>
    </row>
    <row r="66" spans="77:79" x14ac:dyDescent="0.15">
      <c r="BY66" s="320"/>
      <c r="BZ66" s="320"/>
      <c r="CA66" s="320"/>
    </row>
  </sheetData>
  <sheetProtection sheet="1" objects="1" scenarios="1"/>
  <mergeCells count="694">
    <mergeCell ref="F53:I53"/>
    <mergeCell ref="J53:M53"/>
    <mergeCell ref="J54:M54"/>
    <mergeCell ref="BL52:BP52"/>
    <mergeCell ref="AR53:AV53"/>
    <mergeCell ref="X52:AB52"/>
    <mergeCell ref="S53:W53"/>
    <mergeCell ref="X53:AB53"/>
    <mergeCell ref="AH42:AL42"/>
    <mergeCell ref="AC42:AG42"/>
    <mergeCell ref="S52:W52"/>
    <mergeCell ref="F52:I52"/>
    <mergeCell ref="J52:M52"/>
    <mergeCell ref="AC48:AG48"/>
    <mergeCell ref="J47:M47"/>
    <mergeCell ref="N47:R47"/>
    <mergeCell ref="S47:W47"/>
    <mergeCell ref="X47:AB47"/>
    <mergeCell ref="X45:AB45"/>
    <mergeCell ref="AC45:AG45"/>
    <mergeCell ref="X44:AB44"/>
    <mergeCell ref="AM53:AQ53"/>
    <mergeCell ref="J49:M49"/>
    <mergeCell ref="F48:I48"/>
    <mergeCell ref="BV45:BX45"/>
    <mergeCell ref="BV53:BX55"/>
    <mergeCell ref="BQ55:BU55"/>
    <mergeCell ref="S55:W55"/>
    <mergeCell ref="BQ54:BU54"/>
    <mergeCell ref="BQ53:BU53"/>
    <mergeCell ref="BL53:BP53"/>
    <mergeCell ref="AM54:AQ54"/>
    <mergeCell ref="X54:AB54"/>
    <mergeCell ref="BL47:BP47"/>
    <mergeCell ref="BB47:BF47"/>
    <mergeCell ref="AR47:AV47"/>
    <mergeCell ref="AM46:AQ46"/>
    <mergeCell ref="BB46:BF46"/>
    <mergeCell ref="AR45:AV45"/>
    <mergeCell ref="AC46:AG46"/>
    <mergeCell ref="AR54:AV54"/>
    <mergeCell ref="AW53:BA53"/>
    <mergeCell ref="BL55:BP55"/>
    <mergeCell ref="BV48:BX48"/>
    <mergeCell ref="BV47:BX47"/>
    <mergeCell ref="BQ47:BU47"/>
    <mergeCell ref="AH48:AL48"/>
    <mergeCell ref="BQ46:BU46"/>
    <mergeCell ref="BV43:BX43"/>
    <mergeCell ref="J59:M59"/>
    <mergeCell ref="AR55:AV55"/>
    <mergeCell ref="AW55:BA55"/>
    <mergeCell ref="BB55:BF55"/>
    <mergeCell ref="X55:AB55"/>
    <mergeCell ref="AC55:AG55"/>
    <mergeCell ref="AH55:AL55"/>
    <mergeCell ref="J55:M55"/>
    <mergeCell ref="N55:R55"/>
    <mergeCell ref="AC53:AG53"/>
    <mergeCell ref="AH53:AL53"/>
    <mergeCell ref="AH43:AL43"/>
    <mergeCell ref="AC52:AG52"/>
    <mergeCell ref="AH52:AL52"/>
    <mergeCell ref="AC44:AG44"/>
    <mergeCell ref="BL46:BP46"/>
    <mergeCell ref="BG54:BK54"/>
    <mergeCell ref="BL54:BP54"/>
    <mergeCell ref="AW54:BA54"/>
    <mergeCell ref="BB54:BF54"/>
    <mergeCell ref="BG55:BK55"/>
    <mergeCell ref="AC43:AG43"/>
    <mergeCell ref="BB53:BF53"/>
    <mergeCell ref="BV36:BX36"/>
    <mergeCell ref="BQ41:BU41"/>
    <mergeCell ref="AW52:BA52"/>
    <mergeCell ref="BB52:BF52"/>
    <mergeCell ref="BG52:BK52"/>
    <mergeCell ref="BQ34:BU34"/>
    <mergeCell ref="AW31:BA31"/>
    <mergeCell ref="AR32:AV32"/>
    <mergeCell ref="AW32:BA32"/>
    <mergeCell ref="BQ33:BU33"/>
    <mergeCell ref="AR41:AV41"/>
    <mergeCell ref="AR42:AV42"/>
    <mergeCell ref="AW42:BA42"/>
    <mergeCell ref="AW47:BA47"/>
    <mergeCell ref="BL48:BP48"/>
    <mergeCell ref="BV37:BX37"/>
    <mergeCell ref="BV38:BX38"/>
    <mergeCell ref="BV39:BX39"/>
    <mergeCell ref="BV40:BX40"/>
    <mergeCell ref="BQ52:BU52"/>
    <mergeCell ref="BV52:BX52"/>
    <mergeCell ref="BQ43:BU43"/>
    <mergeCell ref="BV44:BX44"/>
    <mergeCell ref="BV46:BX46"/>
    <mergeCell ref="BV30:BX30"/>
    <mergeCell ref="BV34:BX34"/>
    <mergeCell ref="BV33:BX33"/>
    <mergeCell ref="BV31:BX31"/>
    <mergeCell ref="BG33:BK33"/>
    <mergeCell ref="AW33:BA33"/>
    <mergeCell ref="BB33:BF33"/>
    <mergeCell ref="BQ35:BU35"/>
    <mergeCell ref="BL30:BP30"/>
    <mergeCell ref="BQ30:BU30"/>
    <mergeCell ref="BL32:BP32"/>
    <mergeCell ref="BQ32:BU32"/>
    <mergeCell ref="BL31:BP31"/>
    <mergeCell ref="BQ31:BU31"/>
    <mergeCell ref="BL33:BP33"/>
    <mergeCell ref="AW34:BA34"/>
    <mergeCell ref="BV32:BX32"/>
    <mergeCell ref="BV35:BX35"/>
    <mergeCell ref="BL34:BP34"/>
    <mergeCell ref="BB35:BF35"/>
    <mergeCell ref="BG35:BK35"/>
    <mergeCell ref="BL35:BP35"/>
    <mergeCell ref="BQ29:BU29"/>
    <mergeCell ref="BV8:BX8"/>
    <mergeCell ref="BV9:BX9"/>
    <mergeCell ref="BV6:BX6"/>
    <mergeCell ref="BL13:BP13"/>
    <mergeCell ref="BL14:BP14"/>
    <mergeCell ref="BQ13:BU13"/>
    <mergeCell ref="BQ10:BU10"/>
    <mergeCell ref="BQ21:BU21"/>
    <mergeCell ref="BL20:BP20"/>
    <mergeCell ref="BQ22:BU22"/>
    <mergeCell ref="BQ7:BU7"/>
    <mergeCell ref="BQ12:BU12"/>
    <mergeCell ref="BL15:BP15"/>
    <mergeCell ref="BL12:BP12"/>
    <mergeCell ref="BQ11:BU11"/>
    <mergeCell ref="BL11:BP11"/>
    <mergeCell ref="BQ9:BU9"/>
    <mergeCell ref="BQ8:BU8"/>
    <mergeCell ref="BL9:BP9"/>
    <mergeCell ref="BL8:BP8"/>
    <mergeCell ref="BV28:BX28"/>
    <mergeCell ref="BV29:BX29"/>
    <mergeCell ref="BL16:BP16"/>
    <mergeCell ref="A1:BX2"/>
    <mergeCell ref="AL4:AS4"/>
    <mergeCell ref="J7:M7"/>
    <mergeCell ref="AH6:AL6"/>
    <mergeCell ref="X7:AB7"/>
    <mergeCell ref="S7:W7"/>
    <mergeCell ref="BQ6:BU6"/>
    <mergeCell ref="AV4:AY4"/>
    <mergeCell ref="BA4:BG4"/>
    <mergeCell ref="BL6:BP6"/>
    <mergeCell ref="BL7:BP7"/>
    <mergeCell ref="BG7:BK7"/>
    <mergeCell ref="BG6:BK6"/>
    <mergeCell ref="BV5:BX5"/>
    <mergeCell ref="BV7:BX7"/>
    <mergeCell ref="AH4:AK4"/>
    <mergeCell ref="AR7:AV7"/>
    <mergeCell ref="BB6:BF6"/>
    <mergeCell ref="BB7:BF7"/>
    <mergeCell ref="S6:W6"/>
    <mergeCell ref="F6:I6"/>
    <mergeCell ref="J6:M6"/>
    <mergeCell ref="N6:R6"/>
    <mergeCell ref="N7:R7"/>
    <mergeCell ref="F17:I17"/>
    <mergeCell ref="J17:M17"/>
    <mergeCell ref="J18:M18"/>
    <mergeCell ref="F19:I19"/>
    <mergeCell ref="N14:R14"/>
    <mergeCell ref="N15:R15"/>
    <mergeCell ref="AH8:AL8"/>
    <mergeCell ref="F9:I9"/>
    <mergeCell ref="J9:M9"/>
    <mergeCell ref="F16:I16"/>
    <mergeCell ref="J16:M16"/>
    <mergeCell ref="X11:AB11"/>
    <mergeCell ref="N11:R11"/>
    <mergeCell ref="X8:AB8"/>
    <mergeCell ref="AC8:AG8"/>
    <mergeCell ref="X10:AB10"/>
    <mergeCell ref="F10:I10"/>
    <mergeCell ref="J10:M10"/>
    <mergeCell ref="F11:I11"/>
    <mergeCell ref="J11:M11"/>
    <mergeCell ref="J13:M13"/>
    <mergeCell ref="F14:I14"/>
    <mergeCell ref="J14:M14"/>
    <mergeCell ref="X18:AB18"/>
    <mergeCell ref="BG53:BK53"/>
    <mergeCell ref="BG47:BK47"/>
    <mergeCell ref="AR52:AV52"/>
    <mergeCell ref="BG41:BK41"/>
    <mergeCell ref="BB43:BF43"/>
    <mergeCell ref="BG45:BK45"/>
    <mergeCell ref="BG44:BK44"/>
    <mergeCell ref="AM43:AQ43"/>
    <mergeCell ref="AH41:AL41"/>
    <mergeCell ref="AM44:AQ44"/>
    <mergeCell ref="AH45:AL45"/>
    <mergeCell ref="AM45:AQ45"/>
    <mergeCell ref="AH46:AL46"/>
    <mergeCell ref="AH44:AL44"/>
    <mergeCell ref="B55:E55"/>
    <mergeCell ref="AM52:AQ52"/>
    <mergeCell ref="BG48:BK48"/>
    <mergeCell ref="AM39:AQ39"/>
    <mergeCell ref="AM48:AQ48"/>
    <mergeCell ref="AW41:BA41"/>
    <mergeCell ref="BG42:BK42"/>
    <mergeCell ref="AM42:AQ42"/>
    <mergeCell ref="AC54:AG54"/>
    <mergeCell ref="AH54:AL54"/>
    <mergeCell ref="AM55:AQ55"/>
    <mergeCell ref="F55:I55"/>
    <mergeCell ref="B53:E53"/>
    <mergeCell ref="N53:R53"/>
    <mergeCell ref="B54:E54"/>
    <mergeCell ref="N54:R54"/>
    <mergeCell ref="S54:W54"/>
    <mergeCell ref="F54:I54"/>
    <mergeCell ref="B52:E52"/>
    <mergeCell ref="N52:R52"/>
    <mergeCell ref="B49:E49"/>
    <mergeCell ref="AW40:BA40"/>
    <mergeCell ref="AW43:BA43"/>
    <mergeCell ref="AH47:AL47"/>
    <mergeCell ref="BQ48:BU48"/>
    <mergeCell ref="X49:AB49"/>
    <mergeCell ref="AR48:AV48"/>
    <mergeCell ref="AW48:BA48"/>
    <mergeCell ref="BB48:BF48"/>
    <mergeCell ref="AC49:AG49"/>
    <mergeCell ref="AH49:AL49"/>
    <mergeCell ref="AM49:AQ49"/>
    <mergeCell ref="BQ49:BU49"/>
    <mergeCell ref="X48:AB48"/>
    <mergeCell ref="F49:I49"/>
    <mergeCell ref="BB37:BF37"/>
    <mergeCell ref="AW45:BA45"/>
    <mergeCell ref="BB45:BF45"/>
    <mergeCell ref="AR37:AV37"/>
    <mergeCell ref="AW37:BA37"/>
    <mergeCell ref="AR44:AV44"/>
    <mergeCell ref="AR46:AV46"/>
    <mergeCell ref="AW46:BA46"/>
    <mergeCell ref="AW44:BA44"/>
    <mergeCell ref="AR43:AV43"/>
    <mergeCell ref="BB44:BF44"/>
    <mergeCell ref="BB41:BF41"/>
    <mergeCell ref="AC37:AG37"/>
    <mergeCell ref="AH37:AL37"/>
    <mergeCell ref="X38:AB38"/>
    <mergeCell ref="AC38:AG38"/>
    <mergeCell ref="X37:AB37"/>
    <mergeCell ref="S37:W37"/>
    <mergeCell ref="F37:I37"/>
    <mergeCell ref="AH38:AL38"/>
    <mergeCell ref="AW38:BA38"/>
    <mergeCell ref="BB38:BF38"/>
    <mergeCell ref="AM40:AQ40"/>
    <mergeCell ref="BV41:BX41"/>
    <mergeCell ref="BV42:BX42"/>
    <mergeCell ref="BQ42:BU42"/>
    <mergeCell ref="AR39:AV39"/>
    <mergeCell ref="AW39:BA39"/>
    <mergeCell ref="AR40:AV40"/>
    <mergeCell ref="BL39:BP39"/>
    <mergeCell ref="BG40:BK40"/>
    <mergeCell ref="BL42:BP42"/>
    <mergeCell ref="BQ39:BU39"/>
    <mergeCell ref="BB39:BF39"/>
    <mergeCell ref="BB40:BF40"/>
    <mergeCell ref="BB42:BF42"/>
    <mergeCell ref="BL40:BP40"/>
    <mergeCell ref="BQ40:BU40"/>
    <mergeCell ref="BL36:BP36"/>
    <mergeCell ref="BG39:BK39"/>
    <mergeCell ref="BL41:BP41"/>
    <mergeCell ref="BL37:BP37"/>
    <mergeCell ref="BG37:BK37"/>
    <mergeCell ref="BL44:BP44"/>
    <mergeCell ref="BG43:BK43"/>
    <mergeCell ref="BL45:BP45"/>
    <mergeCell ref="BQ36:BU36"/>
    <mergeCell ref="BQ44:BU44"/>
    <mergeCell ref="BQ45:BU45"/>
    <mergeCell ref="BL43:BP43"/>
    <mergeCell ref="BQ37:BU37"/>
    <mergeCell ref="BL38:BP38"/>
    <mergeCell ref="BQ38:BU38"/>
    <mergeCell ref="BG38:BK38"/>
    <mergeCell ref="BG29:BK29"/>
    <mergeCell ref="AR30:AV30"/>
    <mergeCell ref="BB32:BF32"/>
    <mergeCell ref="BG32:BK32"/>
    <mergeCell ref="AW30:BA30"/>
    <mergeCell ref="BB30:BF30"/>
    <mergeCell ref="BG30:BK30"/>
    <mergeCell ref="AR31:AV31"/>
    <mergeCell ref="BB34:BF34"/>
    <mergeCell ref="AR29:AV29"/>
    <mergeCell ref="AW29:BA29"/>
    <mergeCell ref="BB29:BF29"/>
    <mergeCell ref="AR33:AV33"/>
    <mergeCell ref="BG31:BK31"/>
    <mergeCell ref="BG34:BK34"/>
    <mergeCell ref="BB31:BF31"/>
    <mergeCell ref="AR34:AV34"/>
    <mergeCell ref="AR35:AV35"/>
    <mergeCell ref="AW35:BA35"/>
    <mergeCell ref="BL29:BP29"/>
    <mergeCell ref="AC47:AG47"/>
    <mergeCell ref="F47:I47"/>
    <mergeCell ref="AM47:AQ47"/>
    <mergeCell ref="B48:E48"/>
    <mergeCell ref="J48:M48"/>
    <mergeCell ref="AR36:AV36"/>
    <mergeCell ref="AW36:BA36"/>
    <mergeCell ref="BB36:BF36"/>
    <mergeCell ref="BG36:BK36"/>
    <mergeCell ref="AM38:AQ38"/>
    <mergeCell ref="AM37:AQ37"/>
    <mergeCell ref="AR38:AV38"/>
    <mergeCell ref="BG46:BK46"/>
    <mergeCell ref="AM41:AQ41"/>
    <mergeCell ref="AC41:AG41"/>
    <mergeCell ref="N48:R48"/>
    <mergeCell ref="S48:W48"/>
    <mergeCell ref="F46:I46"/>
    <mergeCell ref="S45:W45"/>
    <mergeCell ref="X46:AB46"/>
    <mergeCell ref="C47:E47"/>
    <mergeCell ref="C44:E44"/>
    <mergeCell ref="C46:E46"/>
    <mergeCell ref="J46:M46"/>
    <mergeCell ref="N46:R46"/>
    <mergeCell ref="S46:W46"/>
    <mergeCell ref="J44:M44"/>
    <mergeCell ref="N44:R44"/>
    <mergeCell ref="F44:I44"/>
    <mergeCell ref="X43:AB43"/>
    <mergeCell ref="S44:W44"/>
    <mergeCell ref="C45:E45"/>
    <mergeCell ref="J45:M45"/>
    <mergeCell ref="N45:R45"/>
    <mergeCell ref="F45:I45"/>
    <mergeCell ref="C43:E43"/>
    <mergeCell ref="J43:M43"/>
    <mergeCell ref="N43:R43"/>
    <mergeCell ref="S43:W43"/>
    <mergeCell ref="F43:I43"/>
    <mergeCell ref="C42:E42"/>
    <mergeCell ref="J42:M42"/>
    <mergeCell ref="N42:R42"/>
    <mergeCell ref="X41:AB41"/>
    <mergeCell ref="C41:E41"/>
    <mergeCell ref="J41:M41"/>
    <mergeCell ref="N41:R41"/>
    <mergeCell ref="S42:W42"/>
    <mergeCell ref="X42:AB42"/>
    <mergeCell ref="F41:I41"/>
    <mergeCell ref="F42:I42"/>
    <mergeCell ref="C39:E39"/>
    <mergeCell ref="J39:M39"/>
    <mergeCell ref="N39:R39"/>
    <mergeCell ref="S39:W39"/>
    <mergeCell ref="F39:I39"/>
    <mergeCell ref="X39:AB39"/>
    <mergeCell ref="AC39:AG39"/>
    <mergeCell ref="AH39:AL39"/>
    <mergeCell ref="S41:W41"/>
    <mergeCell ref="X40:AB40"/>
    <mergeCell ref="C40:E40"/>
    <mergeCell ref="J40:M40"/>
    <mergeCell ref="N40:R40"/>
    <mergeCell ref="S40:W40"/>
    <mergeCell ref="F40:I40"/>
    <mergeCell ref="AC40:AG40"/>
    <mergeCell ref="AH40:AL40"/>
    <mergeCell ref="C38:E38"/>
    <mergeCell ref="J38:M38"/>
    <mergeCell ref="N38:R38"/>
    <mergeCell ref="S38:W38"/>
    <mergeCell ref="F38:I38"/>
    <mergeCell ref="C37:E37"/>
    <mergeCell ref="J37:M37"/>
    <mergeCell ref="N37:R37"/>
    <mergeCell ref="J35:M35"/>
    <mergeCell ref="N35:R35"/>
    <mergeCell ref="S35:W35"/>
    <mergeCell ref="C36:E36"/>
    <mergeCell ref="J36:M36"/>
    <mergeCell ref="N36:R36"/>
    <mergeCell ref="S36:W36"/>
    <mergeCell ref="F36:I36"/>
    <mergeCell ref="C35:E35"/>
    <mergeCell ref="F35:I35"/>
    <mergeCell ref="AM36:AQ36"/>
    <mergeCell ref="AC36:AG36"/>
    <mergeCell ref="AH36:AL36"/>
    <mergeCell ref="AH35:AL35"/>
    <mergeCell ref="AM35:AQ35"/>
    <mergeCell ref="AC34:AG34"/>
    <mergeCell ref="N34:R34"/>
    <mergeCell ref="S34:W34"/>
    <mergeCell ref="X35:AB35"/>
    <mergeCell ref="X34:AB34"/>
    <mergeCell ref="AC35:AG35"/>
    <mergeCell ref="X36:AB36"/>
    <mergeCell ref="AC32:AG32"/>
    <mergeCell ref="AH32:AL32"/>
    <mergeCell ref="AM32:AQ32"/>
    <mergeCell ref="C32:E32"/>
    <mergeCell ref="J32:M32"/>
    <mergeCell ref="N32:R32"/>
    <mergeCell ref="S32:W32"/>
    <mergeCell ref="F32:I32"/>
    <mergeCell ref="C34:E34"/>
    <mergeCell ref="J34:M34"/>
    <mergeCell ref="X32:AB32"/>
    <mergeCell ref="C33:E33"/>
    <mergeCell ref="J33:M33"/>
    <mergeCell ref="N33:R33"/>
    <mergeCell ref="S33:W33"/>
    <mergeCell ref="F33:I33"/>
    <mergeCell ref="F34:I34"/>
    <mergeCell ref="AH33:AL33"/>
    <mergeCell ref="AM33:AQ33"/>
    <mergeCell ref="X33:AB33"/>
    <mergeCell ref="AC33:AG33"/>
    <mergeCell ref="AH34:AL34"/>
    <mergeCell ref="AM34:AQ34"/>
    <mergeCell ref="AC30:AG30"/>
    <mergeCell ref="AH30:AL30"/>
    <mergeCell ref="AM30:AQ30"/>
    <mergeCell ref="C31:E31"/>
    <mergeCell ref="J31:M31"/>
    <mergeCell ref="N31:R31"/>
    <mergeCell ref="S31:W31"/>
    <mergeCell ref="F31:I31"/>
    <mergeCell ref="X31:AB31"/>
    <mergeCell ref="AC31:AG31"/>
    <mergeCell ref="AH31:AL31"/>
    <mergeCell ref="AM31:AQ31"/>
    <mergeCell ref="C30:E30"/>
    <mergeCell ref="J30:M30"/>
    <mergeCell ref="N30:R30"/>
    <mergeCell ref="S30:W30"/>
    <mergeCell ref="F30:I30"/>
    <mergeCell ref="X30:AB30"/>
    <mergeCell ref="C18:E18"/>
    <mergeCell ref="N18:R18"/>
    <mergeCell ref="C22:E22"/>
    <mergeCell ref="C21:E21"/>
    <mergeCell ref="S20:W20"/>
    <mergeCell ref="X20:AB20"/>
    <mergeCell ref="J23:M23"/>
    <mergeCell ref="F20:I20"/>
    <mergeCell ref="J20:M20"/>
    <mergeCell ref="F18:I18"/>
    <mergeCell ref="J19:M19"/>
    <mergeCell ref="F21:I21"/>
    <mergeCell ref="F22:I22"/>
    <mergeCell ref="F23:I23"/>
    <mergeCell ref="N23:R23"/>
    <mergeCell ref="J22:M22"/>
    <mergeCell ref="AH29:AL29"/>
    <mergeCell ref="AM29:AQ29"/>
    <mergeCell ref="AM19:AQ19"/>
    <mergeCell ref="AM20:AQ20"/>
    <mergeCell ref="AH20:AL20"/>
    <mergeCell ref="AC22:AG22"/>
    <mergeCell ref="S17:W17"/>
    <mergeCell ref="S18:W18"/>
    <mergeCell ref="AH13:AL13"/>
    <mergeCell ref="AC29:AG29"/>
    <mergeCell ref="AC17:AG17"/>
    <mergeCell ref="AC19:AG19"/>
    <mergeCell ref="AC18:AG18"/>
    <mergeCell ref="AC20:AG20"/>
    <mergeCell ref="AH19:AL19"/>
    <mergeCell ref="X23:AB23"/>
    <mergeCell ref="X22:AB22"/>
    <mergeCell ref="S22:W22"/>
    <mergeCell ref="S23:W23"/>
    <mergeCell ref="AM22:AQ22"/>
    <mergeCell ref="X21:AB21"/>
    <mergeCell ref="AC23:AG23"/>
    <mergeCell ref="AH21:AL21"/>
    <mergeCell ref="AM23:AQ23"/>
    <mergeCell ref="C29:E29"/>
    <mergeCell ref="J29:M29"/>
    <mergeCell ref="N29:R29"/>
    <mergeCell ref="S29:W29"/>
    <mergeCell ref="F29:I29"/>
    <mergeCell ref="X29:AB29"/>
    <mergeCell ref="AC16:AG16"/>
    <mergeCell ref="X17:AB17"/>
    <mergeCell ref="AC12:AG12"/>
    <mergeCell ref="C20:E20"/>
    <mergeCell ref="N12:R12"/>
    <mergeCell ref="F13:I13"/>
    <mergeCell ref="F15:I15"/>
    <mergeCell ref="N13:R13"/>
    <mergeCell ref="C17:E17"/>
    <mergeCell ref="C19:E19"/>
    <mergeCell ref="N19:R19"/>
    <mergeCell ref="S19:W19"/>
    <mergeCell ref="J21:M21"/>
    <mergeCell ref="X19:AB19"/>
    <mergeCell ref="N21:R21"/>
    <mergeCell ref="N20:R20"/>
    <mergeCell ref="B23:E23"/>
    <mergeCell ref="N22:R22"/>
    <mergeCell ref="C16:E16"/>
    <mergeCell ref="J15:M15"/>
    <mergeCell ref="AW12:BA12"/>
    <mergeCell ref="X6:AB6"/>
    <mergeCell ref="AC6:AG6"/>
    <mergeCell ref="AW7:BA7"/>
    <mergeCell ref="AM7:AQ7"/>
    <mergeCell ref="AC7:AG7"/>
    <mergeCell ref="AR6:AV6"/>
    <mergeCell ref="AW6:BA6"/>
    <mergeCell ref="AH7:AL7"/>
    <mergeCell ref="AM6:AQ6"/>
    <mergeCell ref="AH9:AL9"/>
    <mergeCell ref="AM9:AQ9"/>
    <mergeCell ref="AR9:AV9"/>
    <mergeCell ref="AR8:AV8"/>
    <mergeCell ref="AM12:AQ12"/>
    <mergeCell ref="AM11:AQ11"/>
    <mergeCell ref="AH11:AL11"/>
    <mergeCell ref="AH12:AL12"/>
    <mergeCell ref="C6:E6"/>
    <mergeCell ref="C7:E7"/>
    <mergeCell ref="N9:R9"/>
    <mergeCell ref="C9:E9"/>
    <mergeCell ref="AR10:AV10"/>
    <mergeCell ref="AR11:AV11"/>
    <mergeCell ref="AW10:BA10"/>
    <mergeCell ref="AR12:AV12"/>
    <mergeCell ref="AR13:AV13"/>
    <mergeCell ref="AW11:BA11"/>
    <mergeCell ref="S12:W12"/>
    <mergeCell ref="AC11:AG11"/>
    <mergeCell ref="X13:AB13"/>
    <mergeCell ref="S10:W10"/>
    <mergeCell ref="AC10:AG10"/>
    <mergeCell ref="S11:W11"/>
    <mergeCell ref="X12:AB12"/>
    <mergeCell ref="S8:W8"/>
    <mergeCell ref="S9:W9"/>
    <mergeCell ref="AC9:AG9"/>
    <mergeCell ref="X9:AB9"/>
    <mergeCell ref="AM8:AQ8"/>
    <mergeCell ref="F8:I8"/>
    <mergeCell ref="C15:E15"/>
    <mergeCell ref="F7:I7"/>
    <mergeCell ref="AC13:AG13"/>
    <mergeCell ref="S13:W13"/>
    <mergeCell ref="F12:I12"/>
    <mergeCell ref="J12:M12"/>
    <mergeCell ref="J8:M8"/>
    <mergeCell ref="C11:E11"/>
    <mergeCell ref="C12:E12"/>
    <mergeCell ref="C14:E14"/>
    <mergeCell ref="C13:E13"/>
    <mergeCell ref="C10:E10"/>
    <mergeCell ref="N10:R10"/>
    <mergeCell ref="N8:R8"/>
    <mergeCell ref="C8:E8"/>
    <mergeCell ref="AM13:AQ13"/>
    <mergeCell ref="AH10:AL10"/>
    <mergeCell ref="AM10:AQ10"/>
    <mergeCell ref="AM17:AQ17"/>
    <mergeCell ref="AW17:BA17"/>
    <mergeCell ref="N17:R17"/>
    <mergeCell ref="AM16:AQ16"/>
    <mergeCell ref="AC14:AG14"/>
    <mergeCell ref="AH17:AL17"/>
    <mergeCell ref="N16:R16"/>
    <mergeCell ref="AH15:AL15"/>
    <mergeCell ref="AH14:AL14"/>
    <mergeCell ref="AC15:AG15"/>
    <mergeCell ref="X14:AB14"/>
    <mergeCell ref="S14:W14"/>
    <mergeCell ref="AW15:BA15"/>
    <mergeCell ref="AR14:AV14"/>
    <mergeCell ref="AR17:AV17"/>
    <mergeCell ref="AM14:AQ14"/>
    <mergeCell ref="AM15:AQ15"/>
    <mergeCell ref="X16:AB16"/>
    <mergeCell ref="S16:W16"/>
    <mergeCell ref="X15:AB15"/>
    <mergeCell ref="AH16:AL16"/>
    <mergeCell ref="S15:W15"/>
    <mergeCell ref="AR15:AV15"/>
    <mergeCell ref="AR16:AV16"/>
    <mergeCell ref="BQ19:BU19"/>
    <mergeCell ref="BB18:BF18"/>
    <mergeCell ref="BQ20:BU20"/>
    <mergeCell ref="BL22:BP22"/>
    <mergeCell ref="BL21:BP21"/>
    <mergeCell ref="BG21:BK21"/>
    <mergeCell ref="BG22:BK22"/>
    <mergeCell ref="AR22:AV22"/>
    <mergeCell ref="BG20:BK20"/>
    <mergeCell ref="BB21:BF21"/>
    <mergeCell ref="AW20:BA20"/>
    <mergeCell ref="AR21:AV21"/>
    <mergeCell ref="AW16:BA16"/>
    <mergeCell ref="AR20:AV20"/>
    <mergeCell ref="BQ16:BU16"/>
    <mergeCell ref="AC21:AG21"/>
    <mergeCell ref="BB22:BF22"/>
    <mergeCell ref="BL19:BP19"/>
    <mergeCell ref="AW18:BA18"/>
    <mergeCell ref="BG19:BK19"/>
    <mergeCell ref="BG18:BK18"/>
    <mergeCell ref="AW19:BA19"/>
    <mergeCell ref="AW22:BA22"/>
    <mergeCell ref="AW21:BA21"/>
    <mergeCell ref="AH18:AL18"/>
    <mergeCell ref="AR18:AV18"/>
    <mergeCell ref="AM18:AQ18"/>
    <mergeCell ref="BG16:BK16"/>
    <mergeCell ref="BG17:BK17"/>
    <mergeCell ref="BQ18:BU18"/>
    <mergeCell ref="BL17:BP17"/>
    <mergeCell ref="BL18:BP18"/>
    <mergeCell ref="BB20:BF20"/>
    <mergeCell ref="BB19:BF19"/>
    <mergeCell ref="BB17:BF17"/>
    <mergeCell ref="AR19:AV19"/>
    <mergeCell ref="AW8:BA8"/>
    <mergeCell ref="BQ15:BU15"/>
    <mergeCell ref="BB16:BF16"/>
    <mergeCell ref="AW9:BA9"/>
    <mergeCell ref="BB14:BF14"/>
    <mergeCell ref="AW14:BA14"/>
    <mergeCell ref="AW13:BA13"/>
    <mergeCell ref="BB15:BF15"/>
    <mergeCell ref="BB11:BF11"/>
    <mergeCell ref="BG13:BK13"/>
    <mergeCell ref="BB13:BF13"/>
    <mergeCell ref="BB12:BF12"/>
    <mergeCell ref="BG11:BK11"/>
    <mergeCell ref="BG15:BK15"/>
    <mergeCell ref="BG14:BK14"/>
    <mergeCell ref="BQ14:BU14"/>
    <mergeCell ref="BL10:BP10"/>
    <mergeCell ref="BG9:BK9"/>
    <mergeCell ref="BB10:BF10"/>
    <mergeCell ref="BG8:BK8"/>
    <mergeCell ref="BB8:BF8"/>
    <mergeCell ref="BG12:BK12"/>
    <mergeCell ref="BG10:BK10"/>
    <mergeCell ref="BB9:BF9"/>
    <mergeCell ref="BV17:BX17"/>
    <mergeCell ref="BV14:BX14"/>
    <mergeCell ref="BV15:BX15"/>
    <mergeCell ref="BV10:BX10"/>
    <mergeCell ref="BV11:BX11"/>
    <mergeCell ref="BV12:BX12"/>
    <mergeCell ref="BV13:BX13"/>
    <mergeCell ref="BV16:BX16"/>
    <mergeCell ref="BQ17:BU17"/>
    <mergeCell ref="BV23:BX23"/>
    <mergeCell ref="BV18:BX18"/>
    <mergeCell ref="BV19:BX19"/>
    <mergeCell ref="BV20:BX20"/>
    <mergeCell ref="BV21:BX21"/>
    <mergeCell ref="BV22:BX22"/>
    <mergeCell ref="N49:R49"/>
    <mergeCell ref="S49:W49"/>
    <mergeCell ref="BV49:BX49"/>
    <mergeCell ref="AR49:AV49"/>
    <mergeCell ref="AW49:BA49"/>
    <mergeCell ref="BB49:BF49"/>
    <mergeCell ref="BG49:BK49"/>
    <mergeCell ref="BL49:BP49"/>
    <mergeCell ref="BQ23:BU23"/>
    <mergeCell ref="AR23:AV23"/>
    <mergeCell ref="BG23:BK23"/>
    <mergeCell ref="AW23:BA23"/>
    <mergeCell ref="BB23:BF23"/>
    <mergeCell ref="BL23:BP23"/>
    <mergeCell ref="AH23:AL23"/>
    <mergeCell ref="AM21:AQ21"/>
    <mergeCell ref="S21:W21"/>
    <mergeCell ref="AH22:AL22"/>
  </mergeCells>
  <phoneticPr fontId="4"/>
  <pageMargins left="0.82677165354330717" right="0.59055118110236227" top="0.59055118110236227" bottom="0.23622047244094491" header="0.23622047244094491" footer="0.23622047244094491"/>
  <pageSetup paperSize="8" scale="70" orientation="landscape" verticalDpi="300" r:id="rId1"/>
  <headerFooter alignWithMargins="0">
    <oddHeader>&amp;C&amp;"ＭＳ Ｐゴシック,太字"&amp;32平成30年度月別収支計画</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U66"/>
  <sheetViews>
    <sheetView showGridLines="0" showZeros="0" view="pageBreakPreview" zoomScale="85" zoomScaleNormal="100" zoomScaleSheetLayoutView="85" workbookViewId="0">
      <selection activeCell="C6" sqref="C6:E6"/>
    </sheetView>
  </sheetViews>
  <sheetFormatPr defaultRowHeight="13.5" x14ac:dyDescent="0.15"/>
  <cols>
    <col min="1" max="1" width="9" style="53"/>
    <col min="2" max="2" width="3.375" style="53" customWidth="1"/>
    <col min="3" max="5" width="7.875" style="53" customWidth="1"/>
    <col min="6" max="6" width="2.75" style="53" customWidth="1"/>
    <col min="7" max="8" width="4.375" style="54" customWidth="1"/>
    <col min="9" max="9" width="5.75" style="54" customWidth="1"/>
    <col min="10" max="10" width="3.875" style="53" customWidth="1"/>
    <col min="11" max="11" width="3.625" style="55" bestFit="1" customWidth="1"/>
    <col min="12" max="13" width="4.375" style="54" customWidth="1"/>
    <col min="14" max="14" width="5.75" style="54" customWidth="1"/>
    <col min="15" max="15" width="3.875" style="54" customWidth="1"/>
    <col min="16" max="16" width="4.5" style="53" customWidth="1"/>
    <col min="17" max="17" width="7.25" style="53" customWidth="1"/>
    <col min="18" max="18" width="4.375" style="53" customWidth="1"/>
    <col min="19" max="20" width="4" style="54" customWidth="1"/>
    <col min="21" max="21" width="5.5" style="54" customWidth="1"/>
    <col min="22" max="22" width="3.875" style="53" customWidth="1"/>
    <col min="23" max="24" width="4.375" style="53" customWidth="1"/>
    <col min="25" max="25" width="10.625" style="53" customWidth="1"/>
    <col min="26" max="26" width="8.875" style="53" customWidth="1"/>
    <col min="27" max="35" width="4.375" style="53" customWidth="1"/>
    <col min="36" max="38" width="3.375" style="53" customWidth="1"/>
    <col min="39" max="39" width="8.25" style="53" bestFit="1" customWidth="1"/>
    <col min="40" max="42" width="4.375" style="53" customWidth="1"/>
    <col min="43" max="43" width="4.875" style="53" customWidth="1"/>
    <col min="44" max="44" width="3.875" style="53" customWidth="1"/>
    <col min="45" max="45" width="3.625" style="53" customWidth="1"/>
    <col min="46" max="46" width="9" style="53"/>
    <col min="47" max="47" width="11.125" style="53" customWidth="1"/>
    <col min="48" max="16384" width="9" style="53"/>
  </cols>
  <sheetData>
    <row r="1" spans="1:47" ht="37.5" customHeight="1" x14ac:dyDescent="0.15">
      <c r="A1" s="52" t="s">
        <v>713</v>
      </c>
      <c r="Y1" s="56"/>
      <c r="Z1" s="56"/>
    </row>
    <row r="2" spans="1:47" s="57" customFormat="1" ht="30.75" customHeight="1" x14ac:dyDescent="0.15">
      <c r="B2" s="57" t="s">
        <v>714</v>
      </c>
      <c r="G2" s="58"/>
      <c r="H2" s="58"/>
      <c r="I2" s="58"/>
      <c r="K2" s="59"/>
      <c r="L2" s="58"/>
      <c r="M2" s="58"/>
      <c r="N2" s="1334"/>
      <c r="O2" s="1334"/>
      <c r="P2" s="1334"/>
      <c r="Q2" s="1334"/>
      <c r="R2" s="1334"/>
      <c r="S2" s="1334"/>
      <c r="T2" s="1334"/>
      <c r="U2" s="1334"/>
      <c r="V2" s="1334"/>
      <c r="W2" s="1334"/>
      <c r="X2" s="1334"/>
      <c r="Y2" s="60"/>
      <c r="AA2" s="57" t="s">
        <v>715</v>
      </c>
    </row>
    <row r="3" spans="1:47" s="57" customFormat="1" ht="23.25" customHeight="1" x14ac:dyDescent="0.2">
      <c r="B3" s="61" t="s">
        <v>687</v>
      </c>
      <c r="C3" s="62" t="s">
        <v>716</v>
      </c>
      <c r="D3" s="62"/>
      <c r="E3" s="61"/>
      <c r="F3" s="61"/>
      <c r="G3" s="63"/>
      <c r="H3" s="64"/>
      <c r="I3" s="63" t="s">
        <v>692</v>
      </c>
      <c r="J3" s="65"/>
      <c r="K3" s="65"/>
      <c r="L3" s="64"/>
      <c r="M3" s="66"/>
      <c r="N3" s="1334"/>
      <c r="O3" s="1334"/>
      <c r="P3" s="1334"/>
      <c r="Q3" s="1334"/>
      <c r="R3" s="1334"/>
      <c r="S3" s="1334"/>
      <c r="T3" s="1334"/>
      <c r="U3" s="1334"/>
      <c r="V3" s="1334"/>
      <c r="W3" s="1334"/>
      <c r="X3" s="1334"/>
      <c r="Y3" s="60"/>
      <c r="AA3" s="61" t="s">
        <v>726</v>
      </c>
      <c r="AB3" s="62" t="s">
        <v>727</v>
      </c>
      <c r="AC3" s="70"/>
      <c r="AD3" s="70"/>
      <c r="AE3" s="70"/>
      <c r="AF3" s="70"/>
      <c r="AG3" s="53"/>
      <c r="AH3" s="53"/>
      <c r="AI3" s="53"/>
      <c r="AJ3" s="53"/>
      <c r="AK3" s="53"/>
      <c r="AL3" s="53"/>
      <c r="AM3" s="53"/>
      <c r="AN3" s="53"/>
      <c r="AO3" s="53"/>
      <c r="AP3" s="53"/>
      <c r="AQ3" s="53"/>
      <c r="AR3" s="53"/>
      <c r="AS3" s="53"/>
      <c r="AT3" s="53"/>
      <c r="AU3" s="53"/>
    </row>
    <row r="4" spans="1:47" ht="17.25" customHeight="1" x14ac:dyDescent="0.15">
      <c r="C4" s="67"/>
      <c r="G4" s="68"/>
      <c r="H4" s="68"/>
      <c r="I4" s="68"/>
      <c r="J4" s="55"/>
      <c r="L4" s="68"/>
      <c r="M4" s="68"/>
      <c r="N4" s="68"/>
      <c r="O4" s="68"/>
      <c r="P4" s="55"/>
      <c r="Q4" s="55"/>
      <c r="R4" s="55"/>
      <c r="S4" s="68"/>
      <c r="T4" s="68"/>
      <c r="U4" s="68"/>
      <c r="V4" s="55"/>
      <c r="Y4" s="69"/>
      <c r="AA4" s="67"/>
    </row>
    <row r="5" spans="1:47" ht="22.5" customHeight="1" x14ac:dyDescent="0.15">
      <c r="C5" s="1293" t="s">
        <v>693</v>
      </c>
      <c r="D5" s="1293"/>
      <c r="E5" s="1293"/>
      <c r="F5" s="70"/>
      <c r="G5" s="1293" t="s">
        <v>688</v>
      </c>
      <c r="H5" s="1293"/>
      <c r="I5" s="1293"/>
      <c r="J5" s="1293"/>
      <c r="K5" s="71"/>
      <c r="L5" s="1347" t="s">
        <v>694</v>
      </c>
      <c r="M5" s="1347"/>
      <c r="N5" s="1347"/>
      <c r="O5" s="1347"/>
      <c r="P5" s="71"/>
      <c r="Q5" s="71"/>
      <c r="R5" s="71"/>
      <c r="S5" s="1293" t="s">
        <v>695</v>
      </c>
      <c r="T5" s="1293"/>
      <c r="U5" s="1293"/>
      <c r="V5" s="1293"/>
      <c r="Y5" s="69"/>
      <c r="AC5" s="412" t="s">
        <v>780</v>
      </c>
      <c r="AD5" s="80"/>
      <c r="AE5" s="80"/>
      <c r="AF5" s="80"/>
      <c r="AG5" s="72"/>
      <c r="AH5" s="72"/>
      <c r="AI5" s="72"/>
      <c r="AJ5" s="74"/>
      <c r="AK5" s="74"/>
      <c r="AL5" s="74"/>
      <c r="AM5" s="74"/>
      <c r="AO5" s="80"/>
      <c r="AP5" s="80"/>
      <c r="AQ5" s="80"/>
      <c r="AR5" s="80"/>
    </row>
    <row r="6" spans="1:47" ht="30.75" customHeight="1" thickBot="1" x14ac:dyDescent="0.2">
      <c r="C6" s="1328"/>
      <c r="D6" s="1328"/>
      <c r="E6" s="1328"/>
      <c r="G6" s="1295"/>
      <c r="H6" s="1296"/>
      <c r="I6" s="1296"/>
      <c r="J6" s="75" t="s">
        <v>717</v>
      </c>
      <c r="K6" s="55" t="s">
        <v>718</v>
      </c>
      <c r="L6" s="1295"/>
      <c r="M6" s="1296"/>
      <c r="N6" s="1296"/>
      <c r="O6" s="76" t="s">
        <v>697</v>
      </c>
      <c r="P6" s="55" t="s">
        <v>719</v>
      </c>
      <c r="Q6" s="55">
        <v>10</v>
      </c>
      <c r="R6" s="55" t="s">
        <v>720</v>
      </c>
      <c r="S6" s="1299">
        <f>(G6/10)*L6</f>
        <v>0</v>
      </c>
      <c r="T6" s="1300"/>
      <c r="U6" s="1300"/>
      <c r="V6" s="77" t="s">
        <v>697</v>
      </c>
      <c r="W6" s="53" t="s">
        <v>721</v>
      </c>
      <c r="Y6" s="69"/>
      <c r="AC6" s="1307" t="s">
        <v>688</v>
      </c>
      <c r="AD6" s="1307"/>
      <c r="AE6" s="1307"/>
      <c r="AF6" s="1307"/>
      <c r="AG6" s="1307"/>
      <c r="AH6" s="1307"/>
      <c r="AI6" s="72"/>
      <c r="AJ6" s="73" t="s">
        <v>732</v>
      </c>
      <c r="AK6" s="74"/>
      <c r="AL6" s="74"/>
      <c r="AM6" s="74"/>
      <c r="AO6" s="1309" t="s">
        <v>689</v>
      </c>
      <c r="AP6" s="1309"/>
      <c r="AQ6" s="1309"/>
      <c r="AR6" s="1309"/>
    </row>
    <row r="7" spans="1:47" ht="22.5" customHeight="1" thickBot="1" x14ac:dyDescent="0.2">
      <c r="C7" s="1293" t="s">
        <v>693</v>
      </c>
      <c r="D7" s="1293"/>
      <c r="E7" s="1293"/>
      <c r="F7" s="70"/>
      <c r="G7" s="1293" t="s">
        <v>688</v>
      </c>
      <c r="H7" s="1293"/>
      <c r="I7" s="1293"/>
      <c r="J7" s="1293"/>
      <c r="K7" s="71"/>
      <c r="L7" s="1347" t="s">
        <v>694</v>
      </c>
      <c r="M7" s="1347"/>
      <c r="N7" s="1347"/>
      <c r="O7" s="1347"/>
      <c r="P7" s="71"/>
      <c r="Q7" s="71"/>
      <c r="R7" s="71"/>
      <c r="S7" s="1293" t="s">
        <v>695</v>
      </c>
      <c r="T7" s="1293"/>
      <c r="U7" s="1293"/>
      <c r="V7" s="1293"/>
      <c r="Y7" s="69"/>
      <c r="AB7" s="67"/>
      <c r="AC7" s="1295"/>
      <c r="AD7" s="1296"/>
      <c r="AE7" s="1296"/>
      <c r="AF7" s="1296"/>
      <c r="AG7" s="1296"/>
      <c r="AH7" s="88" t="s">
        <v>722</v>
      </c>
      <c r="AI7" s="72" t="s">
        <v>723</v>
      </c>
      <c r="AJ7" s="1340">
        <v>35000</v>
      </c>
      <c r="AK7" s="1340"/>
      <c r="AL7" s="1340"/>
      <c r="AM7" s="78" t="s">
        <v>690</v>
      </c>
      <c r="AN7" s="55" t="s">
        <v>734</v>
      </c>
      <c r="AO7" s="1305">
        <f>(AC7/10)*AJ7</f>
        <v>0</v>
      </c>
      <c r="AP7" s="1306"/>
      <c r="AQ7" s="1306"/>
      <c r="AR7" s="79" t="s">
        <v>187</v>
      </c>
      <c r="AS7" s="411" t="s">
        <v>781</v>
      </c>
      <c r="AT7" s="80"/>
      <c r="AU7" s="81"/>
    </row>
    <row r="8" spans="1:47" ht="30.75" customHeight="1" x14ac:dyDescent="0.15">
      <c r="C8" s="1328"/>
      <c r="D8" s="1328"/>
      <c r="E8" s="1328"/>
      <c r="G8" s="1295"/>
      <c r="H8" s="1296"/>
      <c r="I8" s="1296"/>
      <c r="J8" s="75" t="s">
        <v>722</v>
      </c>
      <c r="K8" s="55" t="s">
        <v>723</v>
      </c>
      <c r="L8" s="1295"/>
      <c r="M8" s="1296"/>
      <c r="N8" s="1296"/>
      <c r="O8" s="76" t="s">
        <v>697</v>
      </c>
      <c r="P8" s="55" t="s">
        <v>719</v>
      </c>
      <c r="Q8" s="55">
        <v>10</v>
      </c>
      <c r="R8" s="55" t="s">
        <v>720</v>
      </c>
      <c r="S8" s="1299">
        <f>(G8/10)*L8</f>
        <v>0</v>
      </c>
      <c r="T8" s="1300"/>
      <c r="U8" s="1300"/>
      <c r="V8" s="77" t="s">
        <v>697</v>
      </c>
      <c r="W8" s="53" t="s">
        <v>724</v>
      </c>
      <c r="Y8" s="69"/>
    </row>
    <row r="9" spans="1:47" ht="22.5" customHeight="1" x14ac:dyDescent="0.15">
      <c r="C9" s="1330" t="s">
        <v>773</v>
      </c>
      <c r="D9" s="1330"/>
      <c r="E9" s="1330"/>
      <c r="G9" s="1329" t="s">
        <v>725</v>
      </c>
      <c r="H9" s="1329"/>
      <c r="I9" s="1329"/>
      <c r="J9" s="1329"/>
      <c r="K9" s="71"/>
      <c r="L9" s="1351" t="s">
        <v>772</v>
      </c>
      <c r="M9" s="1351"/>
      <c r="N9" s="1351"/>
      <c r="O9" s="1351"/>
      <c r="P9" s="55"/>
      <c r="Q9" s="86"/>
      <c r="R9" s="86"/>
      <c r="S9" s="1337"/>
      <c r="T9" s="1337"/>
      <c r="U9" s="1337"/>
      <c r="V9" s="1337"/>
      <c r="W9" s="87"/>
      <c r="Y9" s="69"/>
      <c r="AB9" s="92"/>
    </row>
    <row r="10" spans="1:47" ht="30.75" customHeight="1" thickBot="1" x14ac:dyDescent="0.2">
      <c r="C10" s="1338" t="s">
        <v>774</v>
      </c>
      <c r="D10" s="1338"/>
      <c r="E10" s="1338"/>
      <c r="G10" s="1295"/>
      <c r="H10" s="1296"/>
      <c r="I10" s="1296"/>
      <c r="J10" s="77" t="s">
        <v>697</v>
      </c>
      <c r="K10" s="126" t="s">
        <v>728</v>
      </c>
      <c r="L10" s="1304">
        <v>8990</v>
      </c>
      <c r="M10" s="1304"/>
      <c r="N10" s="1304"/>
      <c r="O10" s="127" t="s">
        <v>187</v>
      </c>
      <c r="P10" s="126" t="s">
        <v>729</v>
      </c>
      <c r="Q10" s="128"/>
      <c r="R10" s="86"/>
      <c r="S10" s="1352" t="s">
        <v>730</v>
      </c>
      <c r="T10" s="1352"/>
      <c r="U10" s="1352"/>
      <c r="V10" s="1352"/>
      <c r="Y10" s="69"/>
      <c r="AA10" s="406"/>
      <c r="AB10" s="92"/>
      <c r="AC10" s="406"/>
      <c r="AD10" s="406"/>
      <c r="AE10" s="406"/>
      <c r="AF10" s="406"/>
      <c r="AG10" s="406"/>
      <c r="AH10" s="406"/>
      <c r="AI10" s="406"/>
      <c r="AJ10" s="406"/>
      <c r="AK10" s="406"/>
      <c r="AL10" s="406"/>
      <c r="AM10" s="406"/>
      <c r="AN10" s="406"/>
      <c r="AO10" s="406"/>
      <c r="AP10" s="406"/>
      <c r="AQ10" s="406"/>
      <c r="AR10" s="406"/>
      <c r="AS10" s="406"/>
      <c r="AT10" s="406"/>
      <c r="AU10" s="406"/>
    </row>
    <row r="11" spans="1:47" x14ac:dyDescent="0.15">
      <c r="G11" s="68"/>
      <c r="H11" s="68"/>
      <c r="I11" s="68"/>
      <c r="J11" s="55"/>
      <c r="K11" s="126"/>
      <c r="L11" s="407"/>
      <c r="M11" s="407"/>
      <c r="N11" s="407"/>
      <c r="O11" s="407"/>
      <c r="P11" s="126"/>
      <c r="Q11" s="126"/>
      <c r="R11" s="55"/>
      <c r="S11" s="1341">
        <f>(G10*L10)+SUM(G13*L13)</f>
        <v>0</v>
      </c>
      <c r="T11" s="1342"/>
      <c r="U11" s="1342"/>
      <c r="V11" s="1345" t="s">
        <v>187</v>
      </c>
      <c r="W11" s="1348" t="s">
        <v>731</v>
      </c>
      <c r="X11" s="1348"/>
      <c r="Y11" s="69"/>
      <c r="AA11" s="406"/>
      <c r="AB11" s="92"/>
      <c r="AC11" s="406"/>
      <c r="AD11" s="406"/>
      <c r="AE11" s="406"/>
      <c r="AF11" s="406"/>
      <c r="AG11" s="406"/>
      <c r="AH11" s="406"/>
      <c r="AI11" s="406"/>
      <c r="AJ11" s="406"/>
      <c r="AK11" s="406"/>
      <c r="AL11" s="406"/>
      <c r="AM11" s="406"/>
      <c r="AN11" s="406"/>
      <c r="AO11" s="406"/>
      <c r="AP11" s="406"/>
      <c r="AQ11" s="406"/>
      <c r="AR11" s="406"/>
      <c r="AS11" s="406"/>
      <c r="AT11" s="406"/>
      <c r="AU11" s="406"/>
    </row>
    <row r="12" spans="1:47" ht="14.25" customHeight="1" thickBot="1" x14ac:dyDescent="0.2">
      <c r="C12" s="1350" t="s">
        <v>775</v>
      </c>
      <c r="D12" s="1350"/>
      <c r="E12" s="1350"/>
      <c r="F12" s="89"/>
      <c r="G12" s="1349" t="s">
        <v>725</v>
      </c>
      <c r="H12" s="1349"/>
      <c r="I12" s="1349"/>
      <c r="J12" s="1349"/>
      <c r="K12" s="126"/>
      <c r="L12" s="1350"/>
      <c r="M12" s="1350"/>
      <c r="N12" s="1350"/>
      <c r="O12" s="1350"/>
      <c r="P12" s="126"/>
      <c r="Q12" s="126"/>
      <c r="R12" s="55"/>
      <c r="S12" s="1343"/>
      <c r="T12" s="1344"/>
      <c r="U12" s="1344"/>
      <c r="V12" s="1346"/>
      <c r="W12" s="1348"/>
      <c r="X12" s="1348"/>
      <c r="Y12" s="69"/>
      <c r="AA12" s="406"/>
      <c r="AB12" s="92"/>
      <c r="AC12" s="406"/>
      <c r="AD12" s="406"/>
      <c r="AE12" s="406"/>
      <c r="AF12" s="406"/>
      <c r="AG12" s="406"/>
      <c r="AH12" s="406"/>
      <c r="AI12" s="406"/>
      <c r="AJ12" s="406"/>
      <c r="AK12" s="406"/>
      <c r="AL12" s="406"/>
      <c r="AM12" s="406"/>
      <c r="AN12" s="406"/>
      <c r="AO12" s="406"/>
      <c r="AP12" s="406"/>
      <c r="AQ12" s="406"/>
      <c r="AR12" s="406"/>
      <c r="AS12" s="406"/>
      <c r="AT12" s="406"/>
      <c r="AU12" s="406"/>
    </row>
    <row r="13" spans="1:47" ht="30" customHeight="1" x14ac:dyDescent="0.15">
      <c r="C13" s="1338" t="s">
        <v>776</v>
      </c>
      <c r="D13" s="1338"/>
      <c r="E13" s="1338"/>
      <c r="F13" s="89"/>
      <c r="G13" s="1295"/>
      <c r="H13" s="1296"/>
      <c r="I13" s="1296"/>
      <c r="J13" s="77" t="s">
        <v>697</v>
      </c>
      <c r="K13" s="126" t="s">
        <v>728</v>
      </c>
      <c r="L13" s="1304">
        <v>6690</v>
      </c>
      <c r="M13" s="1304"/>
      <c r="N13" s="1304"/>
      <c r="O13" s="127" t="s">
        <v>187</v>
      </c>
      <c r="P13" s="126" t="s">
        <v>733</v>
      </c>
      <c r="Q13" s="126"/>
      <c r="R13" s="55"/>
      <c r="S13" s="1339"/>
      <c r="T13" s="1339"/>
      <c r="U13" s="1339"/>
      <c r="V13" s="1339"/>
      <c r="Y13" s="69"/>
      <c r="AA13" s="406"/>
      <c r="AB13" s="92"/>
      <c r="AC13" s="406"/>
      <c r="AD13" s="406"/>
      <c r="AE13" s="406"/>
      <c r="AF13" s="406"/>
      <c r="AG13" s="406"/>
      <c r="AH13" s="406"/>
      <c r="AI13" s="406"/>
      <c r="AJ13" s="406"/>
      <c r="AK13" s="406"/>
      <c r="AL13" s="406"/>
      <c r="AM13" s="406"/>
      <c r="AN13" s="406"/>
      <c r="AO13" s="406"/>
      <c r="AP13" s="406"/>
      <c r="AQ13" s="406"/>
      <c r="AR13" s="406"/>
      <c r="AS13" s="406"/>
      <c r="AT13" s="406"/>
      <c r="AU13" s="406"/>
    </row>
    <row r="14" spans="1:47" ht="14.25" customHeight="1" x14ac:dyDescent="0.15">
      <c r="D14" s="89"/>
      <c r="E14" s="89"/>
      <c r="F14" s="89"/>
      <c r="G14" s="68"/>
      <c r="H14" s="68"/>
      <c r="I14" s="68"/>
      <c r="J14" s="55"/>
      <c r="K14" s="126"/>
      <c r="L14" s="129"/>
      <c r="M14" s="129"/>
      <c r="N14" s="129"/>
      <c r="O14" s="129"/>
      <c r="P14" s="126"/>
      <c r="Q14" s="126"/>
      <c r="R14" s="55"/>
      <c r="S14" s="84"/>
      <c r="T14" s="84"/>
      <c r="U14" s="84"/>
      <c r="V14" s="90"/>
      <c r="W14" s="80"/>
      <c r="X14" s="74"/>
      <c r="Y14" s="69"/>
      <c r="AA14" s="406"/>
      <c r="AB14" s="92"/>
      <c r="AC14" s="406"/>
      <c r="AD14" s="406"/>
      <c r="AE14" s="406"/>
      <c r="AF14" s="406"/>
      <c r="AG14" s="406"/>
      <c r="AH14" s="406"/>
      <c r="AI14" s="406"/>
      <c r="AJ14" s="406"/>
      <c r="AK14" s="406"/>
      <c r="AL14" s="406"/>
      <c r="AM14" s="406"/>
      <c r="AN14" s="406"/>
      <c r="AO14" s="406"/>
      <c r="AP14" s="406"/>
      <c r="AQ14" s="406"/>
      <c r="AR14" s="406"/>
      <c r="AS14" s="406"/>
      <c r="AT14" s="406"/>
      <c r="AU14" s="406"/>
    </row>
    <row r="15" spans="1:47" ht="22.5" customHeight="1" x14ac:dyDescent="0.15">
      <c r="C15" s="89"/>
      <c r="D15" s="89"/>
      <c r="E15" s="89"/>
      <c r="F15" s="89"/>
      <c r="G15" s="91"/>
      <c r="H15" s="91"/>
      <c r="I15" s="91"/>
      <c r="J15" s="80"/>
      <c r="K15" s="126"/>
      <c r="L15" s="130"/>
      <c r="M15" s="130"/>
      <c r="N15" s="130"/>
      <c r="O15" s="130"/>
      <c r="P15" s="126"/>
      <c r="Q15" s="126"/>
      <c r="R15" s="55"/>
      <c r="S15" s="84"/>
      <c r="T15" s="84"/>
      <c r="U15" s="84"/>
      <c r="V15" s="90"/>
      <c r="W15" s="80"/>
      <c r="X15" s="74"/>
      <c r="Y15" s="69"/>
      <c r="AA15" s="406"/>
      <c r="AB15" s="92"/>
      <c r="AC15" s="406"/>
      <c r="AD15" s="406"/>
      <c r="AE15" s="406"/>
      <c r="AF15" s="406"/>
      <c r="AG15" s="406"/>
      <c r="AH15" s="406"/>
      <c r="AI15" s="406"/>
      <c r="AJ15" s="406"/>
      <c r="AK15" s="406"/>
      <c r="AL15" s="406"/>
      <c r="AM15" s="406"/>
      <c r="AN15" s="406"/>
      <c r="AO15" s="406"/>
      <c r="AP15" s="406"/>
      <c r="AQ15" s="406"/>
      <c r="AR15" s="406"/>
      <c r="AS15" s="406"/>
      <c r="AT15" s="406"/>
      <c r="AU15" s="406"/>
    </row>
    <row r="16" spans="1:47" ht="22.5" customHeight="1" x14ac:dyDescent="0.15">
      <c r="G16" s="1329" t="s">
        <v>735</v>
      </c>
      <c r="H16" s="1329"/>
      <c r="I16" s="1329"/>
      <c r="J16" s="1329"/>
      <c r="K16" s="131"/>
      <c r="L16" s="1330" t="s">
        <v>698</v>
      </c>
      <c r="M16" s="1330"/>
      <c r="N16" s="1330"/>
      <c r="O16" s="1330"/>
      <c r="P16" s="126"/>
      <c r="Q16" s="126"/>
      <c r="R16" s="55"/>
      <c r="S16" s="1324" t="s">
        <v>689</v>
      </c>
      <c r="T16" s="1324"/>
      <c r="U16" s="1324"/>
      <c r="V16" s="1324"/>
      <c r="Y16" s="69"/>
      <c r="AB16" s="81"/>
      <c r="AC16" s="82"/>
      <c r="AD16" s="81"/>
      <c r="AE16" s="81"/>
      <c r="AF16" s="81"/>
      <c r="AG16" s="81"/>
      <c r="AH16" s="81"/>
      <c r="AI16" s="81"/>
      <c r="AJ16" s="81"/>
      <c r="AK16" s="81"/>
      <c r="AL16" s="81"/>
      <c r="AM16" s="81"/>
      <c r="AN16" s="81"/>
      <c r="AO16" s="81"/>
      <c r="AP16" s="81"/>
      <c r="AQ16" s="81"/>
      <c r="AR16" s="81"/>
      <c r="AS16" s="81"/>
      <c r="AT16" s="81"/>
    </row>
    <row r="17" spans="3:47" ht="29.25" customHeight="1" x14ac:dyDescent="0.2">
      <c r="C17" s="1336" t="s">
        <v>777</v>
      </c>
      <c r="D17" s="1336"/>
      <c r="E17" s="1336"/>
      <c r="F17" s="80"/>
      <c r="G17" s="1295"/>
      <c r="H17" s="1296"/>
      <c r="I17" s="1296"/>
      <c r="J17" s="77" t="s">
        <v>697</v>
      </c>
      <c r="K17" s="126" t="s">
        <v>728</v>
      </c>
      <c r="L17" s="1304">
        <v>9040</v>
      </c>
      <c r="M17" s="1304"/>
      <c r="N17" s="1304"/>
      <c r="O17" s="127" t="s">
        <v>187</v>
      </c>
      <c r="P17" s="132"/>
      <c r="Q17" s="132"/>
      <c r="R17" s="72" t="s">
        <v>734</v>
      </c>
      <c r="S17" s="1299">
        <f>G17*L17</f>
        <v>0</v>
      </c>
      <c r="T17" s="1300"/>
      <c r="U17" s="1300"/>
      <c r="V17" s="77" t="s">
        <v>187</v>
      </c>
      <c r="W17" s="56" t="s">
        <v>736</v>
      </c>
      <c r="X17" s="56"/>
      <c r="Y17" s="69"/>
      <c r="AB17" s="62" t="s">
        <v>737</v>
      </c>
      <c r="AC17" s="62" t="s">
        <v>738</v>
      </c>
      <c r="AD17" s="62"/>
      <c r="AE17" s="62"/>
      <c r="AF17" s="62"/>
      <c r="AG17" s="62"/>
      <c r="AH17" s="93"/>
      <c r="AI17" s="93"/>
      <c r="AJ17" s="94"/>
      <c r="AK17" s="82"/>
      <c r="AL17" s="82"/>
      <c r="AM17" s="82"/>
      <c r="AN17" s="81"/>
      <c r="AO17" s="1337"/>
      <c r="AP17" s="1337"/>
      <c r="AQ17" s="1337"/>
      <c r="AR17" s="1337"/>
      <c r="AS17" s="81"/>
      <c r="AT17" s="81"/>
    </row>
    <row r="18" spans="3:47" ht="7.5" customHeight="1" thickBot="1" x14ac:dyDescent="0.2">
      <c r="C18" s="95"/>
      <c r="D18" s="95"/>
      <c r="E18" s="95"/>
      <c r="F18" s="96"/>
      <c r="G18" s="97"/>
      <c r="H18" s="97"/>
      <c r="I18" s="97"/>
      <c r="J18" s="98"/>
      <c r="K18" s="133"/>
      <c r="L18" s="134"/>
      <c r="M18" s="134"/>
      <c r="N18" s="134"/>
      <c r="O18" s="135"/>
      <c r="P18" s="133"/>
      <c r="Q18" s="133"/>
      <c r="R18" s="99"/>
      <c r="S18" s="100"/>
      <c r="T18" s="100"/>
      <c r="U18" s="100"/>
      <c r="V18" s="101"/>
      <c r="W18" s="98"/>
      <c r="X18" s="98"/>
      <c r="Y18" s="69"/>
      <c r="AB18" s="93"/>
      <c r="AC18" s="93"/>
      <c r="AD18" s="93"/>
      <c r="AE18" s="93"/>
      <c r="AF18" s="93"/>
      <c r="AG18" s="93"/>
      <c r="AH18" s="93"/>
      <c r="AI18" s="93"/>
      <c r="AJ18" s="94"/>
      <c r="AK18" s="82"/>
      <c r="AL18" s="82"/>
      <c r="AM18" s="82"/>
      <c r="AN18" s="81"/>
      <c r="AO18" s="83"/>
      <c r="AP18" s="83"/>
      <c r="AQ18" s="83"/>
      <c r="AR18" s="83"/>
      <c r="AS18" s="81"/>
      <c r="AT18" s="81"/>
    </row>
    <row r="19" spans="3:47" ht="30" customHeight="1" thickBot="1" x14ac:dyDescent="0.25">
      <c r="C19" s="1335" t="s">
        <v>778</v>
      </c>
      <c r="D19" s="1335"/>
      <c r="E19" s="1335"/>
      <c r="G19" s="1293" t="s">
        <v>688</v>
      </c>
      <c r="H19" s="1293"/>
      <c r="I19" s="1293"/>
      <c r="J19" s="1293"/>
      <c r="K19" s="126"/>
      <c r="L19" s="1294" t="s">
        <v>694</v>
      </c>
      <c r="M19" s="1294"/>
      <c r="N19" s="1294"/>
      <c r="O19" s="1294"/>
      <c r="P19" s="126"/>
      <c r="Q19" s="126"/>
      <c r="R19" s="55"/>
      <c r="S19" s="1293" t="s">
        <v>695</v>
      </c>
      <c r="T19" s="1293"/>
      <c r="U19" s="1293"/>
      <c r="V19" s="1293"/>
      <c r="Y19" s="69"/>
      <c r="AB19" s="93"/>
      <c r="AC19" s="1331" t="s">
        <v>739</v>
      </c>
      <c r="AD19" s="1331"/>
      <c r="AE19" s="1331"/>
      <c r="AF19" s="1331"/>
      <c r="AG19" s="1331"/>
      <c r="AH19" s="1331"/>
      <c r="AI19" s="1331"/>
      <c r="AJ19" s="1331"/>
      <c r="AK19" s="84"/>
      <c r="AL19" s="84"/>
      <c r="AM19" s="85"/>
      <c r="AN19" s="83"/>
      <c r="AO19" s="84"/>
      <c r="AP19" s="84"/>
      <c r="AQ19" s="84"/>
      <c r="AR19" s="102"/>
      <c r="AS19" s="81"/>
      <c r="AT19" s="82"/>
    </row>
    <row r="20" spans="3:47" ht="30.75" customHeight="1" thickBot="1" x14ac:dyDescent="0.2">
      <c r="C20" s="1328"/>
      <c r="D20" s="1328"/>
      <c r="E20" s="1328"/>
      <c r="G20" s="1295"/>
      <c r="H20" s="1296"/>
      <c r="I20" s="1296"/>
      <c r="J20" s="75" t="s">
        <v>600</v>
      </c>
      <c r="K20" s="126" t="s">
        <v>696</v>
      </c>
      <c r="L20" s="1297"/>
      <c r="M20" s="1298"/>
      <c r="N20" s="1298"/>
      <c r="O20" s="136" t="s">
        <v>697</v>
      </c>
      <c r="P20" s="126" t="s">
        <v>719</v>
      </c>
      <c r="Q20" s="126">
        <v>10</v>
      </c>
      <c r="R20" s="55" t="s">
        <v>720</v>
      </c>
      <c r="S20" s="1299">
        <f>(G20/10)*L20</f>
        <v>0</v>
      </c>
      <c r="T20" s="1300"/>
      <c r="U20" s="1300"/>
      <c r="V20" s="77" t="s">
        <v>697</v>
      </c>
      <c r="W20" s="53" t="s">
        <v>721</v>
      </c>
      <c r="Y20" s="69"/>
      <c r="AC20" s="1332">
        <f>SUM(S11,S17,S29,S42,S48,AO7)</f>
        <v>1</v>
      </c>
      <c r="AD20" s="1333"/>
      <c r="AE20" s="1333"/>
      <c r="AF20" s="1333"/>
      <c r="AG20" s="1333"/>
      <c r="AH20" s="1333"/>
      <c r="AI20" s="1333"/>
      <c r="AJ20" s="103" t="s">
        <v>187</v>
      </c>
      <c r="AM20" s="1334" t="s">
        <v>740</v>
      </c>
      <c r="AN20" s="1334"/>
      <c r="AO20" s="1334"/>
      <c r="AP20" s="1334"/>
      <c r="AQ20" s="1334"/>
      <c r="AR20" s="1334"/>
      <c r="AS20" s="1334"/>
      <c r="AT20" s="1334"/>
      <c r="AU20" s="1334"/>
    </row>
    <row r="21" spans="3:47" ht="22.5" customHeight="1" x14ac:dyDescent="0.15">
      <c r="C21" s="1335" t="s">
        <v>778</v>
      </c>
      <c r="D21" s="1335"/>
      <c r="E21" s="1335"/>
      <c r="G21" s="1293" t="s">
        <v>688</v>
      </c>
      <c r="H21" s="1293"/>
      <c r="I21" s="1293"/>
      <c r="J21" s="1293"/>
      <c r="K21" s="126"/>
      <c r="L21" s="1294" t="s">
        <v>694</v>
      </c>
      <c r="M21" s="1294"/>
      <c r="N21" s="1294"/>
      <c r="O21" s="1294"/>
      <c r="P21" s="126"/>
      <c r="Q21" s="126"/>
      <c r="R21" s="55"/>
      <c r="S21" s="1293" t="s">
        <v>695</v>
      </c>
      <c r="T21" s="1293"/>
      <c r="U21" s="1293"/>
      <c r="V21" s="1293"/>
      <c r="Y21" s="69"/>
    </row>
    <row r="22" spans="3:47" ht="30.75" customHeight="1" x14ac:dyDescent="0.2">
      <c r="C22" s="1328"/>
      <c r="D22" s="1328"/>
      <c r="E22" s="1328"/>
      <c r="G22" s="1295"/>
      <c r="H22" s="1296"/>
      <c r="I22" s="1296"/>
      <c r="J22" s="75" t="s">
        <v>600</v>
      </c>
      <c r="K22" s="126" t="s">
        <v>696</v>
      </c>
      <c r="L22" s="1297"/>
      <c r="M22" s="1298"/>
      <c r="N22" s="1298"/>
      <c r="O22" s="136" t="s">
        <v>697</v>
      </c>
      <c r="P22" s="126" t="s">
        <v>719</v>
      </c>
      <c r="Q22" s="126">
        <v>10</v>
      </c>
      <c r="R22" s="55" t="s">
        <v>720</v>
      </c>
      <c r="S22" s="1299">
        <f>(G22/10)*L22</f>
        <v>0</v>
      </c>
      <c r="T22" s="1300"/>
      <c r="U22" s="1300"/>
      <c r="V22" s="77" t="s">
        <v>697</v>
      </c>
      <c r="W22" s="53" t="s">
        <v>724</v>
      </c>
      <c r="Y22" s="69"/>
      <c r="AB22" s="62" t="s">
        <v>741</v>
      </c>
      <c r="AC22" s="62" t="s">
        <v>742</v>
      </c>
      <c r="AD22" s="62"/>
      <c r="AE22" s="62"/>
      <c r="AF22" s="62"/>
      <c r="AG22" s="62"/>
      <c r="AH22" s="62"/>
      <c r="AI22" s="62"/>
      <c r="AJ22" s="70"/>
      <c r="AK22" s="70"/>
      <c r="AL22" s="70"/>
      <c r="AM22" s="70"/>
    </row>
    <row r="23" spans="3:47" ht="29.25" customHeight="1" thickBot="1" x14ac:dyDescent="0.25">
      <c r="G23" s="1329" t="s">
        <v>743</v>
      </c>
      <c r="H23" s="1329"/>
      <c r="I23" s="1329"/>
      <c r="J23" s="1329"/>
      <c r="K23" s="126"/>
      <c r="L23" s="1330" t="s">
        <v>698</v>
      </c>
      <c r="M23" s="1330"/>
      <c r="N23" s="1330"/>
      <c r="O23" s="1330"/>
      <c r="P23" s="126"/>
      <c r="Q23" s="126"/>
      <c r="R23" s="55"/>
      <c r="S23" s="1303" t="s">
        <v>689</v>
      </c>
      <c r="T23" s="1303"/>
      <c r="U23" s="1303"/>
      <c r="V23" s="1303"/>
      <c r="Y23" s="69"/>
      <c r="AB23" s="93"/>
      <c r="AC23" s="1331" t="s">
        <v>744</v>
      </c>
      <c r="AD23" s="1331"/>
      <c r="AE23" s="1331"/>
      <c r="AF23" s="1331"/>
      <c r="AG23" s="1331"/>
      <c r="AH23" s="1331"/>
      <c r="AI23" s="1331"/>
      <c r="AJ23" s="1331"/>
    </row>
    <row r="24" spans="3:47" ht="30.75" customHeight="1" thickBot="1" x14ac:dyDescent="0.2">
      <c r="G24" s="1299">
        <f>SUM(S20,S22)</f>
        <v>0</v>
      </c>
      <c r="H24" s="1300"/>
      <c r="I24" s="1300"/>
      <c r="J24" s="77" t="s">
        <v>697</v>
      </c>
      <c r="K24" s="126" t="s">
        <v>728</v>
      </c>
      <c r="L24" s="1304">
        <v>9040</v>
      </c>
      <c r="M24" s="1304"/>
      <c r="N24" s="1304"/>
      <c r="O24" s="127" t="s">
        <v>187</v>
      </c>
      <c r="P24" s="126"/>
      <c r="Q24" s="126"/>
      <c r="R24" s="55" t="s">
        <v>734</v>
      </c>
      <c r="S24" s="1310">
        <f>G24*L24</f>
        <v>0</v>
      </c>
      <c r="T24" s="1311"/>
      <c r="U24" s="1311"/>
      <c r="V24" s="104" t="s">
        <v>187</v>
      </c>
      <c r="W24" s="53" t="s">
        <v>729</v>
      </c>
      <c r="Y24" s="69"/>
      <c r="AC24" s="1332">
        <f>SUM(S25,S35)</f>
        <v>0</v>
      </c>
      <c r="AD24" s="1333"/>
      <c r="AE24" s="1333"/>
      <c r="AF24" s="1333"/>
      <c r="AG24" s="1333"/>
      <c r="AH24" s="1333"/>
      <c r="AI24" s="1333"/>
      <c r="AJ24" s="103" t="s">
        <v>187</v>
      </c>
      <c r="AL24" s="55"/>
      <c r="AM24" s="1322" t="s">
        <v>745</v>
      </c>
      <c r="AN24" s="1322"/>
      <c r="AO24" s="1322"/>
      <c r="AP24" s="1322"/>
      <c r="AQ24" s="1322"/>
      <c r="AR24" s="1322"/>
      <c r="AS24" s="1322"/>
      <c r="AT24" s="1322"/>
      <c r="AU24" s="1322"/>
    </row>
    <row r="25" spans="3:47" ht="25.5" customHeight="1" thickBot="1" x14ac:dyDescent="0.2">
      <c r="G25" s="1312"/>
      <c r="H25" s="1312"/>
      <c r="I25" s="1312"/>
      <c r="J25" s="105"/>
      <c r="K25" s="126"/>
      <c r="L25" s="125" t="s">
        <v>746</v>
      </c>
      <c r="M25" s="125"/>
      <c r="N25" s="125"/>
      <c r="O25" s="127"/>
      <c r="P25" s="126"/>
      <c r="Q25" s="126"/>
      <c r="R25" s="55" t="s">
        <v>734</v>
      </c>
      <c r="S25" s="1305">
        <f>ROUND(S24*80%,0)</f>
        <v>0</v>
      </c>
      <c r="T25" s="1306"/>
      <c r="U25" s="1306"/>
      <c r="V25" s="79" t="s">
        <v>187</v>
      </c>
      <c r="W25" s="53" t="s">
        <v>747</v>
      </c>
      <c r="Y25" s="69"/>
      <c r="AK25" s="80"/>
      <c r="AL25" s="55"/>
    </row>
    <row r="26" spans="3:47" ht="9.75" customHeight="1" x14ac:dyDescent="0.15">
      <c r="G26" s="68"/>
      <c r="H26" s="68"/>
      <c r="I26" s="68"/>
      <c r="J26" s="55"/>
      <c r="K26" s="126"/>
      <c r="L26" s="129"/>
      <c r="M26" s="129"/>
      <c r="N26" s="129"/>
      <c r="O26" s="129"/>
      <c r="P26" s="126"/>
      <c r="Q26" s="126"/>
      <c r="R26" s="55"/>
      <c r="S26" s="106"/>
      <c r="T26" s="106"/>
      <c r="U26" s="106"/>
      <c r="V26" s="107"/>
      <c r="Y26" s="69"/>
      <c r="AH26" s="108"/>
      <c r="AI26" s="82"/>
      <c r="AJ26" s="82"/>
      <c r="AK26" s="102"/>
      <c r="AL26" s="83"/>
    </row>
    <row r="27" spans="3:47" ht="17.25" x14ac:dyDescent="0.2">
      <c r="G27" s="68"/>
      <c r="H27" s="68"/>
      <c r="I27" s="68"/>
      <c r="J27" s="55"/>
      <c r="K27" s="126"/>
      <c r="L27" s="129"/>
      <c r="M27" s="129"/>
      <c r="N27" s="129"/>
      <c r="O27" s="129"/>
      <c r="P27" s="126"/>
      <c r="Q27" s="126"/>
      <c r="R27" s="55"/>
      <c r="S27" s="68"/>
      <c r="T27" s="68"/>
      <c r="U27" s="68"/>
      <c r="V27" s="55"/>
      <c r="Y27" s="69"/>
      <c r="AB27" s="109" t="s">
        <v>702</v>
      </c>
      <c r="AC27" s="110"/>
      <c r="AE27" s="110"/>
      <c r="AH27" s="110"/>
      <c r="AL27" s="55"/>
    </row>
    <row r="28" spans="3:47" ht="22.5" customHeight="1" thickBot="1" x14ac:dyDescent="0.25">
      <c r="G28" s="1293" t="s">
        <v>748</v>
      </c>
      <c r="H28" s="1293"/>
      <c r="I28" s="1293"/>
      <c r="J28" s="1293"/>
      <c r="K28" s="1323" t="s">
        <v>749</v>
      </c>
      <c r="L28" s="1323"/>
      <c r="M28" s="1323"/>
      <c r="N28" s="1323"/>
      <c r="O28" s="1323"/>
      <c r="P28" s="1323"/>
      <c r="Q28" s="1323"/>
      <c r="R28" s="55"/>
      <c r="S28" s="1324" t="s">
        <v>689</v>
      </c>
      <c r="T28" s="1324"/>
      <c r="U28" s="1324"/>
      <c r="V28" s="1324"/>
      <c r="Y28" s="69"/>
      <c r="AB28" s="110" t="s">
        <v>750</v>
      </c>
      <c r="AC28" s="109"/>
      <c r="AD28" s="109"/>
      <c r="AE28" s="109"/>
      <c r="AF28" s="109"/>
      <c r="AG28" s="109"/>
      <c r="AH28" s="109"/>
      <c r="AI28" s="109"/>
      <c r="AJ28" s="109"/>
      <c r="AK28" s="109"/>
      <c r="AL28" s="109"/>
      <c r="AM28" s="109"/>
      <c r="AN28" s="109"/>
      <c r="AO28" s="109"/>
      <c r="AP28" s="109"/>
      <c r="AQ28" s="109"/>
      <c r="AR28" s="109"/>
      <c r="AS28" s="109"/>
      <c r="AT28" s="109"/>
    </row>
    <row r="29" spans="3:47" ht="30.75" customHeight="1" thickBot="1" x14ac:dyDescent="0.2">
      <c r="C29" s="1320" t="s">
        <v>777</v>
      </c>
      <c r="D29" s="1320"/>
      <c r="E29" s="1320"/>
      <c r="G29" s="1295"/>
      <c r="H29" s="1296"/>
      <c r="I29" s="1296"/>
      <c r="J29" s="77" t="s">
        <v>751</v>
      </c>
      <c r="K29" s="126"/>
      <c r="L29" s="1321" t="s">
        <v>752</v>
      </c>
      <c r="M29" s="1321"/>
      <c r="N29" s="1321"/>
      <c r="O29" s="1321"/>
      <c r="P29" s="1321"/>
      <c r="Q29" s="1321"/>
      <c r="R29" s="55" t="s">
        <v>734</v>
      </c>
      <c r="S29" s="1325">
        <v>1</v>
      </c>
      <c r="T29" s="1326"/>
      <c r="U29" s="1326"/>
      <c r="V29" s="79" t="s">
        <v>187</v>
      </c>
      <c r="W29" s="53" t="s">
        <v>753</v>
      </c>
      <c r="Y29" s="69"/>
      <c r="AB29" s="1327" t="s">
        <v>782</v>
      </c>
      <c r="AC29" s="1327"/>
      <c r="AD29" s="1327"/>
      <c r="AE29" s="1327"/>
      <c r="AF29" s="1327"/>
      <c r="AG29" s="1327"/>
      <c r="AH29" s="1327"/>
      <c r="AI29" s="1327"/>
      <c r="AJ29" s="1327"/>
      <c r="AK29" s="1327"/>
      <c r="AL29" s="1327"/>
      <c r="AM29" s="1327"/>
      <c r="AN29" s="1327"/>
      <c r="AO29" s="1327"/>
      <c r="AP29" s="1327"/>
      <c r="AQ29" s="1327"/>
      <c r="AR29" s="1327"/>
      <c r="AS29" s="1327"/>
      <c r="AT29" s="1327"/>
      <c r="AU29" s="1327"/>
    </row>
    <row r="30" spans="3:47" ht="6.75" customHeight="1" thickBot="1" x14ac:dyDescent="0.2">
      <c r="C30" s="410"/>
      <c r="D30" s="410"/>
      <c r="E30" s="410"/>
      <c r="F30" s="96"/>
      <c r="G30" s="97"/>
      <c r="H30" s="97"/>
      <c r="I30" s="97"/>
      <c r="J30" s="98"/>
      <c r="K30" s="133"/>
      <c r="L30" s="134"/>
      <c r="M30" s="134"/>
      <c r="N30" s="134"/>
      <c r="O30" s="135"/>
      <c r="P30" s="133"/>
      <c r="Q30" s="133"/>
      <c r="R30" s="99"/>
      <c r="S30" s="100"/>
      <c r="T30" s="100"/>
      <c r="U30" s="100"/>
      <c r="V30" s="101"/>
      <c r="W30" s="98"/>
      <c r="X30" s="98"/>
      <c r="Y30" s="69"/>
      <c r="AB30" s="1327"/>
      <c r="AC30" s="1327"/>
      <c r="AD30" s="1327"/>
      <c r="AE30" s="1327"/>
      <c r="AF30" s="1327"/>
      <c r="AG30" s="1327"/>
      <c r="AH30" s="1327"/>
      <c r="AI30" s="1327"/>
      <c r="AJ30" s="1327"/>
      <c r="AK30" s="1327"/>
      <c r="AL30" s="1327"/>
      <c r="AM30" s="1327"/>
      <c r="AN30" s="1327"/>
      <c r="AO30" s="1327"/>
      <c r="AP30" s="1327"/>
      <c r="AQ30" s="1327"/>
      <c r="AR30" s="1327"/>
      <c r="AS30" s="1327"/>
      <c r="AT30" s="1327"/>
      <c r="AU30" s="1327"/>
    </row>
    <row r="31" spans="3:47" ht="23.25" customHeight="1" x14ac:dyDescent="0.15">
      <c r="C31" s="411"/>
      <c r="D31" s="411"/>
      <c r="E31" s="411"/>
      <c r="G31" s="1293" t="s">
        <v>688</v>
      </c>
      <c r="H31" s="1293"/>
      <c r="I31" s="1293"/>
      <c r="J31" s="1293"/>
      <c r="K31" s="126"/>
      <c r="L31" s="1294" t="s">
        <v>699</v>
      </c>
      <c r="M31" s="1294"/>
      <c r="N31" s="1294"/>
      <c r="O31" s="1294"/>
      <c r="P31" s="126"/>
      <c r="Q31" s="126"/>
      <c r="R31" s="55"/>
      <c r="S31" s="1293" t="s">
        <v>695</v>
      </c>
      <c r="T31" s="1293"/>
      <c r="U31" s="1293"/>
      <c r="V31" s="1293"/>
      <c r="Y31" s="69"/>
      <c r="AL31" s="55"/>
    </row>
    <row r="32" spans="3:47" ht="22.5" customHeight="1" x14ac:dyDescent="0.15">
      <c r="C32" s="1320" t="s">
        <v>779</v>
      </c>
      <c r="D32" s="1320"/>
      <c r="E32" s="1320"/>
      <c r="G32" s="1295"/>
      <c r="H32" s="1296"/>
      <c r="I32" s="1296"/>
      <c r="J32" s="75" t="s">
        <v>722</v>
      </c>
      <c r="K32" s="126" t="s">
        <v>723</v>
      </c>
      <c r="L32" s="1297"/>
      <c r="M32" s="1298"/>
      <c r="N32" s="1298"/>
      <c r="O32" s="136" t="s">
        <v>751</v>
      </c>
      <c r="P32" s="126" t="s">
        <v>754</v>
      </c>
      <c r="Q32" s="126">
        <v>10</v>
      </c>
      <c r="R32" s="55" t="s">
        <v>734</v>
      </c>
      <c r="S32" s="1299">
        <f>(G32/10)*L32</f>
        <v>0</v>
      </c>
      <c r="T32" s="1300"/>
      <c r="U32" s="1300"/>
      <c r="V32" s="77" t="s">
        <v>751</v>
      </c>
      <c r="Y32" s="69"/>
      <c r="Z32" s="111"/>
      <c r="AA32" s="112"/>
      <c r="AB32" s="112"/>
      <c r="AC32" s="112"/>
      <c r="AD32" s="112"/>
      <c r="AE32" s="112"/>
      <c r="AF32" s="112"/>
      <c r="AG32" s="112"/>
      <c r="AH32" s="112"/>
      <c r="AI32" s="112"/>
      <c r="AJ32" s="112"/>
      <c r="AK32" s="112"/>
      <c r="AL32" s="113"/>
      <c r="AM32" s="112"/>
      <c r="AN32" s="112"/>
      <c r="AO32" s="112"/>
      <c r="AP32" s="112"/>
      <c r="AQ32" s="112"/>
      <c r="AR32" s="112"/>
      <c r="AS32" s="112"/>
      <c r="AT32" s="112"/>
      <c r="AU32" s="112"/>
    </row>
    <row r="33" spans="7:47" ht="30.75" customHeight="1" thickBot="1" x14ac:dyDescent="0.2">
      <c r="G33" s="1293" t="s">
        <v>695</v>
      </c>
      <c r="H33" s="1293"/>
      <c r="I33" s="1293"/>
      <c r="J33" s="1293"/>
      <c r="K33" s="1321" t="s">
        <v>755</v>
      </c>
      <c r="L33" s="1321"/>
      <c r="M33" s="1321"/>
      <c r="N33" s="1321"/>
      <c r="O33" s="1321"/>
      <c r="P33" s="1321"/>
      <c r="Q33" s="126"/>
      <c r="R33" s="55"/>
      <c r="S33" s="1303" t="s">
        <v>689</v>
      </c>
      <c r="T33" s="1303"/>
      <c r="U33" s="1303"/>
      <c r="V33" s="1303"/>
      <c r="Y33" s="56"/>
      <c r="Z33" s="114"/>
      <c r="AA33" s="115" t="s">
        <v>687</v>
      </c>
      <c r="AB33" s="116" t="s">
        <v>756</v>
      </c>
      <c r="AC33" s="117"/>
      <c r="AD33" s="117"/>
      <c r="AE33" s="117"/>
      <c r="AF33" s="117"/>
      <c r="AG33" s="117"/>
      <c r="AH33" s="117"/>
      <c r="AI33" s="117"/>
      <c r="AJ33" s="117"/>
      <c r="AK33" s="117"/>
      <c r="AL33" s="117"/>
      <c r="AM33" s="117"/>
      <c r="AN33" s="117"/>
      <c r="AO33" s="117"/>
      <c r="AP33" s="117"/>
      <c r="AQ33" s="117"/>
      <c r="AR33" s="117"/>
      <c r="AS33" s="117"/>
      <c r="AT33" s="117"/>
      <c r="AU33" s="56"/>
    </row>
    <row r="34" spans="7:47" ht="24" customHeight="1" thickBot="1" x14ac:dyDescent="0.2">
      <c r="G34" s="1299">
        <f>S32</f>
        <v>0</v>
      </c>
      <c r="H34" s="1300"/>
      <c r="I34" s="1300"/>
      <c r="J34" s="77" t="s">
        <v>700</v>
      </c>
      <c r="K34" s="126" t="s">
        <v>696</v>
      </c>
      <c r="L34" s="1304">
        <v>7180</v>
      </c>
      <c r="M34" s="1304"/>
      <c r="N34" s="1304"/>
      <c r="O34" s="127" t="s">
        <v>187</v>
      </c>
      <c r="P34" s="126"/>
      <c r="Q34" s="126"/>
      <c r="R34" s="55" t="s">
        <v>734</v>
      </c>
      <c r="S34" s="1310">
        <f>G34*L34</f>
        <v>0</v>
      </c>
      <c r="T34" s="1311"/>
      <c r="U34" s="1311"/>
      <c r="V34" s="104" t="s">
        <v>187</v>
      </c>
      <c r="W34" s="53" t="s">
        <v>757</v>
      </c>
      <c r="Y34" s="56"/>
      <c r="Z34" s="118"/>
      <c r="AA34" s="117"/>
      <c r="AB34" s="117"/>
      <c r="AC34" s="117"/>
      <c r="AD34" s="117"/>
      <c r="AE34" s="117"/>
      <c r="AF34" s="117"/>
      <c r="AG34" s="117"/>
      <c r="AH34" s="117"/>
      <c r="AI34" s="117"/>
      <c r="AJ34" s="117"/>
      <c r="AK34" s="117"/>
      <c r="AL34" s="117"/>
      <c r="AM34" s="117"/>
      <c r="AN34" s="117"/>
      <c r="AO34" s="117"/>
      <c r="AP34" s="117"/>
      <c r="AQ34" s="117"/>
      <c r="AR34" s="117"/>
      <c r="AS34" s="117"/>
      <c r="AT34" s="117"/>
      <c r="AU34" s="56"/>
    </row>
    <row r="35" spans="7:47" ht="29.25" customHeight="1" thickBot="1" x14ac:dyDescent="0.2">
      <c r="G35" s="1312"/>
      <c r="H35" s="1312"/>
      <c r="I35" s="1312"/>
      <c r="J35" s="105"/>
      <c r="K35" s="126"/>
      <c r="L35" s="125" t="s">
        <v>758</v>
      </c>
      <c r="M35" s="125"/>
      <c r="N35" s="125"/>
      <c r="O35" s="127"/>
      <c r="P35" s="126"/>
      <c r="Q35" s="126"/>
      <c r="R35" s="55" t="s">
        <v>691</v>
      </c>
      <c r="S35" s="1305">
        <f>ROUND(S34*80%,0)</f>
        <v>0</v>
      </c>
      <c r="T35" s="1306"/>
      <c r="U35" s="1306"/>
      <c r="V35" s="79" t="s">
        <v>187</v>
      </c>
      <c r="W35" s="53" t="s">
        <v>759</v>
      </c>
      <c r="Z35" s="118"/>
      <c r="AA35" s="117"/>
      <c r="AB35" s="1313" t="s">
        <v>783</v>
      </c>
      <c r="AC35" s="1314"/>
      <c r="AD35" s="1314"/>
      <c r="AE35" s="1314"/>
      <c r="AF35" s="1314"/>
      <c r="AG35" s="1314"/>
      <c r="AH35" s="1314"/>
      <c r="AI35" s="1314"/>
      <c r="AJ35" s="1314"/>
      <c r="AK35" s="1314"/>
      <c r="AL35" s="1314"/>
      <c r="AM35" s="1314"/>
      <c r="AN35" s="1314"/>
      <c r="AO35" s="1314"/>
      <c r="AP35" s="1314"/>
      <c r="AQ35" s="1314"/>
      <c r="AR35" s="1314"/>
      <c r="AS35" s="1314"/>
      <c r="AT35" s="1314"/>
      <c r="AU35" s="1315"/>
    </row>
    <row r="36" spans="7:47" ht="7.5" customHeight="1" x14ac:dyDescent="0.15">
      <c r="K36" s="126"/>
      <c r="L36" s="137"/>
      <c r="M36" s="137"/>
      <c r="N36" s="137"/>
      <c r="O36" s="137"/>
      <c r="P36" s="138"/>
      <c r="Q36" s="138"/>
      <c r="Z36" s="118"/>
      <c r="AA36" s="117"/>
      <c r="AB36" s="1316"/>
      <c r="AC36" s="1317"/>
      <c r="AD36" s="1317"/>
      <c r="AE36" s="1317"/>
      <c r="AF36" s="1317"/>
      <c r="AG36" s="1317"/>
      <c r="AH36" s="1317"/>
      <c r="AI36" s="1317"/>
      <c r="AJ36" s="1317"/>
      <c r="AK36" s="1317"/>
      <c r="AL36" s="1317"/>
      <c r="AM36" s="1317"/>
      <c r="AN36" s="1317"/>
      <c r="AO36" s="1317"/>
      <c r="AP36" s="1317"/>
      <c r="AQ36" s="1317"/>
      <c r="AR36" s="1317"/>
      <c r="AS36" s="1317"/>
      <c r="AT36" s="1317"/>
      <c r="AU36" s="1318"/>
    </row>
    <row r="37" spans="7:47" ht="30.75" customHeight="1" x14ac:dyDescent="0.15">
      <c r="G37" s="68"/>
      <c r="H37" s="68"/>
      <c r="I37" s="68"/>
      <c r="J37" s="55"/>
      <c r="K37" s="126"/>
      <c r="L37" s="129"/>
      <c r="M37" s="129"/>
      <c r="N37" s="129"/>
      <c r="O37" s="129"/>
      <c r="P37" s="126"/>
      <c r="Q37" s="126"/>
      <c r="R37" s="55"/>
      <c r="S37" s="68"/>
      <c r="T37" s="68"/>
      <c r="U37" s="68"/>
      <c r="V37" s="55"/>
      <c r="Z37" s="118"/>
      <c r="AA37" s="56"/>
      <c r="AB37" s="119"/>
      <c r="AC37" s="120"/>
      <c r="AD37" s="121"/>
      <c r="AE37" s="122"/>
      <c r="AF37" s="122"/>
      <c r="AG37" s="122"/>
      <c r="AH37" s="122"/>
      <c r="AI37" s="122"/>
      <c r="AJ37" s="122"/>
      <c r="AK37" s="56"/>
      <c r="AL37" s="56"/>
      <c r="AM37" s="56"/>
      <c r="AN37" s="56"/>
      <c r="AO37" s="56"/>
      <c r="AP37" s="56"/>
      <c r="AQ37" s="56"/>
      <c r="AR37" s="56"/>
      <c r="AS37" s="56"/>
      <c r="AT37" s="56"/>
      <c r="AU37" s="56"/>
    </row>
    <row r="38" spans="7:47" ht="14.25" x14ac:dyDescent="0.15">
      <c r="G38" s="1307" t="s">
        <v>688</v>
      </c>
      <c r="H38" s="1307"/>
      <c r="I38" s="1307"/>
      <c r="J38" s="1307"/>
      <c r="K38" s="126"/>
      <c r="L38" s="1319" t="s">
        <v>701</v>
      </c>
      <c r="M38" s="1319"/>
      <c r="N38" s="1319"/>
      <c r="O38" s="1319"/>
      <c r="P38" s="126"/>
      <c r="Q38" s="126"/>
      <c r="R38" s="55"/>
      <c r="S38" s="1307" t="s">
        <v>695</v>
      </c>
      <c r="T38" s="1307"/>
      <c r="U38" s="1307"/>
      <c r="V38" s="1307"/>
      <c r="Z38" s="118"/>
      <c r="AA38" s="56"/>
      <c r="AB38" s="119"/>
      <c r="AC38" s="120"/>
      <c r="AD38" s="121"/>
      <c r="AE38" s="122"/>
      <c r="AF38" s="122"/>
      <c r="AG38" s="122"/>
      <c r="AH38" s="122"/>
      <c r="AI38" s="122"/>
      <c r="AJ38" s="122"/>
      <c r="AK38" s="56"/>
      <c r="AL38" s="56"/>
      <c r="AM38" s="56"/>
      <c r="AN38" s="56"/>
      <c r="AO38" s="56"/>
      <c r="AP38" s="56"/>
      <c r="AQ38" s="56"/>
      <c r="AR38" s="56"/>
      <c r="AS38" s="56"/>
      <c r="AT38" s="56"/>
      <c r="AU38" s="56"/>
    </row>
    <row r="39" spans="7:47" ht="22.5" customHeight="1" x14ac:dyDescent="0.15">
      <c r="G39" s="1295"/>
      <c r="H39" s="1296"/>
      <c r="I39" s="1296"/>
      <c r="J39" s="75" t="s">
        <v>717</v>
      </c>
      <c r="K39" s="126" t="s">
        <v>718</v>
      </c>
      <c r="L39" s="1297">
        <v>1</v>
      </c>
      <c r="M39" s="1298"/>
      <c r="N39" s="1298"/>
      <c r="O39" s="136" t="s">
        <v>760</v>
      </c>
      <c r="P39" s="126" t="s">
        <v>761</v>
      </c>
      <c r="Q39" s="126">
        <v>10</v>
      </c>
      <c r="R39" s="55" t="s">
        <v>762</v>
      </c>
      <c r="S39" s="1299">
        <f>(G39/10)*L39</f>
        <v>0</v>
      </c>
      <c r="T39" s="1300"/>
      <c r="U39" s="1300"/>
      <c r="V39" s="77" t="s">
        <v>760</v>
      </c>
      <c r="Y39" s="56"/>
      <c r="Z39" s="118"/>
      <c r="AA39" s="56"/>
      <c r="AB39" s="119"/>
      <c r="AC39" s="120"/>
      <c r="AD39" s="121"/>
      <c r="AE39" s="122"/>
      <c r="AF39" s="122"/>
      <c r="AG39" s="122"/>
      <c r="AH39" s="122"/>
      <c r="AI39" s="122"/>
      <c r="AJ39" s="122"/>
      <c r="AK39" s="56"/>
      <c r="AL39" s="56"/>
      <c r="AM39" s="56"/>
      <c r="AN39" s="56"/>
      <c r="AO39" s="56"/>
      <c r="AP39" s="56"/>
      <c r="AQ39" s="56"/>
      <c r="AR39" s="56"/>
      <c r="AS39" s="56"/>
      <c r="AT39" s="56"/>
      <c r="AU39" s="56"/>
    </row>
    <row r="40" spans="7:47" ht="17.25" customHeight="1" x14ac:dyDescent="0.15">
      <c r="G40" s="68"/>
      <c r="H40" s="68"/>
      <c r="I40" s="68"/>
      <c r="J40" s="55"/>
      <c r="K40" s="126"/>
      <c r="L40" s="129"/>
      <c r="M40" s="129"/>
      <c r="N40" s="129"/>
      <c r="O40" s="129"/>
      <c r="P40" s="126"/>
      <c r="Q40" s="126"/>
      <c r="R40" s="55"/>
      <c r="S40" s="68"/>
      <c r="T40" s="68"/>
      <c r="U40" s="68"/>
      <c r="V40" s="55"/>
      <c r="Y40" s="56"/>
      <c r="Z40" s="118"/>
      <c r="AA40" s="56"/>
      <c r="AB40" s="119"/>
      <c r="AC40" s="120"/>
      <c r="AD40" s="121"/>
      <c r="AE40" s="122"/>
      <c r="AF40" s="122"/>
      <c r="AG40" s="122"/>
      <c r="AH40" s="122"/>
      <c r="AI40" s="122"/>
      <c r="AJ40" s="122"/>
      <c r="AK40" s="56"/>
      <c r="AL40" s="56"/>
      <c r="AM40" s="56"/>
      <c r="AN40" s="56"/>
      <c r="AO40" s="56"/>
      <c r="AP40" s="56"/>
      <c r="AQ40" s="56"/>
      <c r="AR40" s="56"/>
      <c r="AS40" s="56"/>
      <c r="AT40" s="56"/>
      <c r="AU40" s="56"/>
    </row>
    <row r="41" spans="7:47" ht="15" thickBot="1" x14ac:dyDescent="0.2">
      <c r="G41" s="1307" t="s">
        <v>695</v>
      </c>
      <c r="H41" s="1307"/>
      <c r="I41" s="1307"/>
      <c r="J41" s="1307"/>
      <c r="K41" s="126"/>
      <c r="L41" s="1308" t="s">
        <v>698</v>
      </c>
      <c r="M41" s="1308"/>
      <c r="N41" s="1308"/>
      <c r="O41" s="1308"/>
      <c r="P41" s="126"/>
      <c r="Q41" s="126"/>
      <c r="R41" s="55"/>
      <c r="S41" s="1309" t="s">
        <v>689</v>
      </c>
      <c r="T41" s="1309"/>
      <c r="U41" s="1309"/>
      <c r="V41" s="1309"/>
      <c r="Y41" s="56"/>
      <c r="Z41" s="118"/>
      <c r="AA41" s="56"/>
      <c r="AB41" s="119"/>
      <c r="AC41" s="120"/>
      <c r="AD41" s="121"/>
      <c r="AE41" s="122"/>
      <c r="AF41" s="122"/>
      <c r="AG41" s="122"/>
      <c r="AH41" s="122"/>
      <c r="AI41" s="122"/>
      <c r="AJ41" s="122"/>
      <c r="AK41" s="56"/>
      <c r="AL41" s="56"/>
      <c r="AM41" s="56"/>
      <c r="AN41" s="56"/>
      <c r="AO41" s="56"/>
      <c r="AP41" s="56"/>
      <c r="AQ41" s="56"/>
      <c r="AR41" s="56"/>
      <c r="AS41" s="56"/>
      <c r="AT41" s="56"/>
      <c r="AU41" s="56"/>
    </row>
    <row r="42" spans="7:47" ht="23.25" customHeight="1" thickBot="1" x14ac:dyDescent="0.2">
      <c r="G42" s="1299">
        <f>S39</f>
        <v>0</v>
      </c>
      <c r="H42" s="1300"/>
      <c r="I42" s="1300"/>
      <c r="J42" s="77" t="s">
        <v>14</v>
      </c>
      <c r="K42" s="126" t="s">
        <v>696</v>
      </c>
      <c r="L42" s="1304" ph="1">
        <v>16840</v>
      </c>
      <c r="M42" s="1304" ph="1"/>
      <c r="N42" s="1304" ph="1"/>
      <c r="O42" s="127" t="s">
        <v>187</v>
      </c>
      <c r="P42" s="126" t="s">
        <v>754</v>
      </c>
      <c r="Q42" s="126">
        <v>45</v>
      </c>
      <c r="R42" s="55" t="s">
        <v>734</v>
      </c>
      <c r="S42" s="1305">
        <f>(G42*L42)/45</f>
        <v>0</v>
      </c>
      <c r="T42" s="1306"/>
      <c r="U42" s="1306"/>
      <c r="V42" s="79" t="s">
        <v>187</v>
      </c>
      <c r="W42" s="53" t="s">
        <v>763</v>
      </c>
      <c r="Y42" s="69"/>
      <c r="AA42" s="56"/>
      <c r="AB42" s="119"/>
      <c r="AC42" s="120"/>
      <c r="AD42" s="121"/>
      <c r="AE42" s="122"/>
      <c r="AF42" s="122"/>
      <c r="AG42" s="122"/>
      <c r="AH42" s="122"/>
      <c r="AI42" s="122"/>
      <c r="AJ42" s="122"/>
      <c r="AK42" s="56"/>
      <c r="AL42" s="56"/>
      <c r="AM42" s="56"/>
      <c r="AN42" s="56"/>
      <c r="AO42" s="56"/>
      <c r="AP42" s="56"/>
      <c r="AQ42" s="56"/>
      <c r="AR42" s="56"/>
      <c r="AS42" s="56"/>
      <c r="AT42" s="56"/>
      <c r="AU42" s="56"/>
    </row>
    <row r="43" spans="7:47" ht="17.25" customHeight="1" x14ac:dyDescent="0.15">
      <c r="K43" s="126"/>
      <c r="L43" s="137"/>
      <c r="M43" s="137"/>
      <c r="N43" s="137"/>
      <c r="O43" s="137"/>
      <c r="P43" s="138"/>
      <c r="Q43" s="138"/>
      <c r="Y43" s="69"/>
      <c r="AA43" s="56"/>
      <c r="AB43" s="119"/>
      <c r="AC43" s="120"/>
      <c r="AD43" s="121"/>
      <c r="AE43" s="122"/>
      <c r="AF43" s="122"/>
      <c r="AG43" s="122"/>
      <c r="AH43" s="122"/>
      <c r="AI43" s="122"/>
      <c r="AJ43" s="122"/>
      <c r="AK43" s="56"/>
      <c r="AL43" s="56"/>
      <c r="AM43" s="56"/>
      <c r="AN43" s="56"/>
      <c r="AO43" s="56"/>
      <c r="AP43" s="56"/>
      <c r="AQ43" s="56"/>
      <c r="AR43" s="56"/>
      <c r="AS43" s="56"/>
      <c r="AT43" s="56"/>
      <c r="AU43" s="56"/>
    </row>
    <row r="44" spans="7:47" ht="30.75" customHeight="1" x14ac:dyDescent="0.15">
      <c r="G44" s="1293" t="s">
        <v>688</v>
      </c>
      <c r="H44" s="1293"/>
      <c r="I44" s="1293"/>
      <c r="J44" s="1293"/>
      <c r="K44" s="126"/>
      <c r="L44" s="1294" t="s">
        <v>701</v>
      </c>
      <c r="M44" s="1294"/>
      <c r="N44" s="1294"/>
      <c r="O44" s="1294"/>
      <c r="P44" s="126"/>
      <c r="Q44" s="126"/>
      <c r="R44" s="55"/>
      <c r="S44" s="1293" t="s">
        <v>695</v>
      </c>
      <c r="T44" s="1293"/>
      <c r="U44" s="1293"/>
      <c r="V44" s="1293"/>
      <c r="Y44" s="69"/>
      <c r="AA44" s="56"/>
      <c r="AB44" s="119"/>
      <c r="AC44" s="120"/>
      <c r="AD44" s="121"/>
      <c r="AE44" s="122"/>
      <c r="AF44" s="122"/>
      <c r="AG44" s="122"/>
      <c r="AH44" s="122"/>
      <c r="AI44" s="122"/>
      <c r="AJ44" s="122"/>
      <c r="AK44" s="56"/>
      <c r="AL44" s="56"/>
      <c r="AM44" s="56"/>
      <c r="AN44" s="56"/>
      <c r="AO44" s="56"/>
      <c r="AP44" s="56"/>
      <c r="AQ44" s="56"/>
      <c r="AR44" s="56"/>
      <c r="AS44" s="56"/>
      <c r="AT44" s="56"/>
      <c r="AU44" s="56"/>
    </row>
    <row r="45" spans="7:47" ht="29.25" customHeight="1" x14ac:dyDescent="0.15">
      <c r="G45" s="1295"/>
      <c r="H45" s="1296"/>
      <c r="I45" s="1296"/>
      <c r="J45" s="75" t="s">
        <v>722</v>
      </c>
      <c r="K45" s="126" t="s">
        <v>723</v>
      </c>
      <c r="L45" s="1297"/>
      <c r="M45" s="1298"/>
      <c r="N45" s="1298"/>
      <c r="O45" s="136" t="s">
        <v>764</v>
      </c>
      <c r="P45" s="126" t="s">
        <v>754</v>
      </c>
      <c r="Q45" s="126">
        <v>10</v>
      </c>
      <c r="R45" s="55" t="s">
        <v>734</v>
      </c>
      <c r="S45" s="1299">
        <f>(G45/10)*L45</f>
        <v>0</v>
      </c>
      <c r="T45" s="1300"/>
      <c r="U45" s="1300"/>
      <c r="V45" s="77" t="s">
        <v>764</v>
      </c>
      <c r="Y45" s="69"/>
      <c r="AA45" s="56"/>
      <c r="AB45" s="119"/>
      <c r="AC45" s="120"/>
      <c r="AD45" s="121"/>
      <c r="AE45" s="122"/>
      <c r="AF45" s="122"/>
      <c r="AG45" s="122"/>
      <c r="AH45" s="122"/>
      <c r="AI45" s="122"/>
      <c r="AJ45" s="122"/>
      <c r="AK45" s="56"/>
      <c r="AL45" s="56"/>
      <c r="AM45" s="56"/>
      <c r="AN45" s="56"/>
      <c r="AO45" s="56"/>
      <c r="AP45" s="56"/>
      <c r="AQ45" s="56"/>
      <c r="AR45" s="56"/>
      <c r="AS45" s="56"/>
      <c r="AT45" s="56"/>
      <c r="AU45" s="56"/>
    </row>
    <row r="46" spans="7:47" ht="14.25" x14ac:dyDescent="0.15">
      <c r="G46" s="68"/>
      <c r="H46" s="68"/>
      <c r="I46" s="68"/>
      <c r="J46" s="55"/>
      <c r="K46" s="126"/>
      <c r="L46" s="129"/>
      <c r="M46" s="129"/>
      <c r="N46" s="129"/>
      <c r="O46" s="129"/>
      <c r="P46" s="126"/>
      <c r="Q46" s="126"/>
      <c r="R46" s="55"/>
      <c r="S46" s="68"/>
      <c r="T46" s="68"/>
      <c r="U46" s="68"/>
      <c r="V46" s="55"/>
      <c r="Y46" s="69"/>
      <c r="AA46" s="56"/>
      <c r="AB46" s="119"/>
      <c r="AC46" s="120"/>
      <c r="AD46" s="121"/>
      <c r="AE46" s="122"/>
      <c r="AF46" s="122"/>
      <c r="AG46" s="122"/>
      <c r="AH46" s="122"/>
      <c r="AI46" s="122"/>
      <c r="AJ46" s="122"/>
      <c r="AK46" s="56"/>
      <c r="AL46" s="56"/>
      <c r="AM46" s="56"/>
      <c r="AN46" s="56"/>
      <c r="AO46" s="56"/>
      <c r="AP46" s="56"/>
      <c r="AQ46" s="56"/>
      <c r="AR46" s="56"/>
      <c r="AS46" s="56"/>
      <c r="AT46" s="56"/>
      <c r="AU46" s="56"/>
    </row>
    <row r="47" spans="7:47" ht="30.75" customHeight="1" thickBot="1" x14ac:dyDescent="0.2">
      <c r="G47" s="1293" t="s">
        <v>695</v>
      </c>
      <c r="H47" s="1293"/>
      <c r="I47" s="1293"/>
      <c r="J47" s="1293"/>
      <c r="K47" s="126"/>
      <c r="L47" s="1302" t="s">
        <v>698</v>
      </c>
      <c r="M47" s="1302"/>
      <c r="N47" s="1302"/>
      <c r="O47" s="1302"/>
      <c r="P47" s="126"/>
      <c r="Q47" s="126"/>
      <c r="R47" s="55"/>
      <c r="S47" s="1303" t="s">
        <v>689</v>
      </c>
      <c r="T47" s="1303"/>
      <c r="U47" s="1303"/>
      <c r="V47" s="1303"/>
      <c r="Y47" s="69"/>
      <c r="AA47" s="56"/>
      <c r="AB47" s="119"/>
      <c r="AC47" s="120"/>
      <c r="AD47" s="121"/>
      <c r="AE47" s="122"/>
      <c r="AF47" s="122"/>
      <c r="AG47" s="122"/>
      <c r="AH47" s="122"/>
      <c r="AI47" s="122"/>
      <c r="AJ47" s="122"/>
      <c r="AK47" s="56"/>
      <c r="AL47" s="56"/>
      <c r="AM47" s="56"/>
      <c r="AN47" s="56"/>
      <c r="AO47" s="56"/>
      <c r="AP47" s="56"/>
      <c r="AQ47" s="56"/>
      <c r="AR47" s="56"/>
      <c r="AS47" s="56"/>
      <c r="AT47" s="56"/>
      <c r="AU47" s="56"/>
    </row>
    <row r="48" spans="7:47" ht="26.25" customHeight="1" thickBot="1" x14ac:dyDescent="0.2">
      <c r="G48" s="1299">
        <f>S45</f>
        <v>0</v>
      </c>
      <c r="H48" s="1300"/>
      <c r="I48" s="1300"/>
      <c r="J48" s="77" t="s">
        <v>14</v>
      </c>
      <c r="K48" s="126" t="s">
        <v>696</v>
      </c>
      <c r="L48" s="1304">
        <v>9920</v>
      </c>
      <c r="M48" s="1304"/>
      <c r="N48" s="1304"/>
      <c r="O48" s="127" t="s">
        <v>187</v>
      </c>
      <c r="P48" s="126" t="s">
        <v>754</v>
      </c>
      <c r="Q48" s="126">
        <v>60</v>
      </c>
      <c r="R48" s="55" t="s">
        <v>734</v>
      </c>
      <c r="S48" s="1305">
        <f>(G48*L48)/60</f>
        <v>0</v>
      </c>
      <c r="T48" s="1306"/>
      <c r="U48" s="1306"/>
      <c r="V48" s="79" t="s">
        <v>187</v>
      </c>
      <c r="W48" s="53" t="s">
        <v>765</v>
      </c>
      <c r="Y48" s="69"/>
      <c r="AA48" s="56"/>
      <c r="AB48" s="119"/>
      <c r="AC48" s="120"/>
      <c r="AD48" s="121"/>
      <c r="AE48" s="122"/>
      <c r="AF48" s="122"/>
      <c r="AG48" s="122"/>
      <c r="AH48" s="122"/>
      <c r="AI48" s="122"/>
      <c r="AJ48" s="122"/>
      <c r="AK48" s="56"/>
      <c r="AL48" s="56"/>
      <c r="AM48" s="56"/>
      <c r="AN48" s="56"/>
      <c r="AO48" s="56"/>
      <c r="AP48" s="56"/>
      <c r="AQ48" s="56"/>
      <c r="AR48" s="56"/>
      <c r="AS48" s="56"/>
      <c r="AT48" s="56"/>
      <c r="AU48" s="56"/>
    </row>
    <row r="49" spans="7:47" ht="22.5" customHeight="1" x14ac:dyDescent="0.15">
      <c r="Y49" s="123"/>
      <c r="AA49" s="56"/>
      <c r="AB49" s="119"/>
      <c r="AC49" s="120"/>
      <c r="AD49" s="1301" t="s">
        <v>784</v>
      </c>
      <c r="AE49" s="1301"/>
      <c r="AF49" s="1301"/>
      <c r="AG49" s="1301"/>
      <c r="AH49" s="1301"/>
      <c r="AI49" s="1301"/>
      <c r="AJ49" s="1301"/>
      <c r="AK49" s="1301"/>
      <c r="AL49" s="1301"/>
      <c r="AM49" s="1301"/>
      <c r="AN49" s="1301"/>
      <c r="AO49" s="1301"/>
      <c r="AP49" s="1301"/>
      <c r="AQ49" s="1301"/>
      <c r="AR49" s="56"/>
      <c r="AS49" s="56"/>
      <c r="AT49" s="56"/>
      <c r="AU49" s="56"/>
    </row>
    <row r="50" spans="7:47" ht="30.75" customHeight="1" x14ac:dyDescent="0.15">
      <c r="Y50" s="81"/>
      <c r="AB50" s="124"/>
      <c r="AC50" s="120"/>
      <c r="AD50" s="121"/>
      <c r="AE50" s="122"/>
      <c r="AF50" s="122"/>
      <c r="AG50" s="122"/>
      <c r="AH50" s="122"/>
      <c r="AI50" s="122"/>
      <c r="AJ50" s="122"/>
    </row>
    <row r="51" spans="7:47" ht="29.25" customHeight="1" x14ac:dyDescent="0.15">
      <c r="Y51" s="81"/>
      <c r="AB51" s="124"/>
      <c r="AC51" s="120"/>
      <c r="AD51" s="121"/>
      <c r="AE51" s="122"/>
      <c r="AF51" s="122"/>
      <c r="AG51" s="122"/>
      <c r="AH51" s="122"/>
      <c r="AI51" s="122"/>
      <c r="AJ51" s="122"/>
    </row>
    <row r="52" spans="7:47" ht="14.25" x14ac:dyDescent="0.15">
      <c r="Y52" s="81"/>
      <c r="AB52" s="124"/>
      <c r="AC52" s="120"/>
      <c r="AD52" s="121"/>
      <c r="AE52" s="122"/>
      <c r="AF52" s="122"/>
      <c r="AG52" s="122"/>
      <c r="AH52" s="122"/>
      <c r="AI52" s="122"/>
      <c r="AJ52" s="122"/>
    </row>
    <row r="53" spans="7:47" ht="14.25" x14ac:dyDescent="0.15">
      <c r="G53" s="68"/>
      <c r="H53" s="68"/>
      <c r="I53" s="68"/>
      <c r="J53" s="55"/>
      <c r="L53" s="68"/>
      <c r="M53" s="68"/>
      <c r="N53" s="68"/>
      <c r="O53" s="68"/>
      <c r="P53" s="55"/>
      <c r="Q53" s="55"/>
      <c r="R53" s="55"/>
      <c r="S53" s="68"/>
      <c r="T53" s="68"/>
      <c r="U53" s="68"/>
      <c r="V53" s="55"/>
      <c r="Y53" s="81"/>
      <c r="AB53" s="124"/>
      <c r="AC53" s="120"/>
      <c r="AD53" s="121"/>
      <c r="AE53" s="122"/>
      <c r="AF53" s="122"/>
      <c r="AG53" s="122"/>
      <c r="AH53" s="122"/>
      <c r="AI53" s="122"/>
      <c r="AJ53" s="122"/>
    </row>
    <row r="54" spans="7:47" ht="29.25" customHeight="1" x14ac:dyDescent="0.15">
      <c r="Y54" s="81"/>
      <c r="AB54" s="124"/>
      <c r="AC54" s="120"/>
      <c r="AD54" s="121"/>
      <c r="AE54" s="122"/>
      <c r="AF54" s="122"/>
      <c r="AG54" s="122"/>
      <c r="AH54" s="122"/>
      <c r="AI54" s="122"/>
      <c r="AJ54" s="122"/>
    </row>
    <row r="55" spans="7:47" x14ac:dyDescent="0.15">
      <c r="G55" s="68"/>
      <c r="H55" s="68"/>
      <c r="I55" s="68"/>
      <c r="J55" s="55"/>
      <c r="L55" s="68"/>
      <c r="M55" s="68"/>
      <c r="N55" s="68"/>
      <c r="O55" s="68"/>
      <c r="P55" s="55"/>
      <c r="Q55" s="55"/>
      <c r="R55" s="55"/>
      <c r="S55" s="68"/>
      <c r="T55" s="68"/>
      <c r="U55" s="68"/>
      <c r="V55" s="55"/>
    </row>
    <row r="57" spans="7:47" ht="19.5" customHeight="1" x14ac:dyDescent="0.15"/>
    <row r="59" spans="7:47" ht="27.75" customHeight="1" x14ac:dyDescent="0.15"/>
    <row r="60" spans="7:47" ht="24.75" customHeight="1" x14ac:dyDescent="0.15"/>
    <row r="61" spans="7:47" ht="13.5" customHeight="1" x14ac:dyDescent="0.15"/>
    <row r="62" spans="7:47" ht="21.75" customHeight="1" x14ac:dyDescent="0.15"/>
    <row r="63" spans="7:47" ht="21.75" customHeight="1" x14ac:dyDescent="0.15"/>
    <row r="64" spans="7:47" ht="21.75" customHeight="1" x14ac:dyDescent="0.15"/>
    <row r="65" ht="21.75" customHeight="1" x14ac:dyDescent="0.15"/>
    <row r="66" ht="21.75" customHeight="1" x14ac:dyDescent="0.15"/>
  </sheetData>
  <sheetProtection sheet="1" objects="1" scenarios="1"/>
  <mergeCells count="127">
    <mergeCell ref="S9:V9"/>
    <mergeCell ref="G10:I10"/>
    <mergeCell ref="L10:N10"/>
    <mergeCell ref="S10:V10"/>
    <mergeCell ref="C9:E9"/>
    <mergeCell ref="C10:E10"/>
    <mergeCell ref="C12:E12"/>
    <mergeCell ref="N2:X3"/>
    <mergeCell ref="C5:E5"/>
    <mergeCell ref="G5:J5"/>
    <mergeCell ref="L5:O5"/>
    <mergeCell ref="S5:V5"/>
    <mergeCell ref="C6:E6"/>
    <mergeCell ref="G6:I6"/>
    <mergeCell ref="L6:N6"/>
    <mergeCell ref="S6:U6"/>
    <mergeCell ref="C13:E13"/>
    <mergeCell ref="AC6:AH6"/>
    <mergeCell ref="AO6:AR6"/>
    <mergeCell ref="G13:I13"/>
    <mergeCell ref="L13:N13"/>
    <mergeCell ref="S13:V13"/>
    <mergeCell ref="AC7:AG7"/>
    <mergeCell ref="AJ7:AL7"/>
    <mergeCell ref="AO7:AQ7"/>
    <mergeCell ref="S11:U12"/>
    <mergeCell ref="V11:V12"/>
    <mergeCell ref="C7:E7"/>
    <mergeCell ref="G7:J7"/>
    <mergeCell ref="L7:O7"/>
    <mergeCell ref="S7:V7"/>
    <mergeCell ref="C8:E8"/>
    <mergeCell ref="G8:I8"/>
    <mergeCell ref="L8:N8"/>
    <mergeCell ref="S8:U8"/>
    <mergeCell ref="W11:X12"/>
    <mergeCell ref="G12:J12"/>
    <mergeCell ref="L12:O12"/>
    <mergeCell ref="G9:J9"/>
    <mergeCell ref="L9:O9"/>
    <mergeCell ref="G16:J16"/>
    <mergeCell ref="L16:O16"/>
    <mergeCell ref="S16:V16"/>
    <mergeCell ref="C17:E17"/>
    <mergeCell ref="G17:I17"/>
    <mergeCell ref="L17:N17"/>
    <mergeCell ref="S17:U17"/>
    <mergeCell ref="AO17:AR17"/>
    <mergeCell ref="C19:E19"/>
    <mergeCell ref="G19:J19"/>
    <mergeCell ref="L19:O19"/>
    <mergeCell ref="S19:V19"/>
    <mergeCell ref="AC19:AJ19"/>
    <mergeCell ref="C20:E20"/>
    <mergeCell ref="G20:I20"/>
    <mergeCell ref="L20:N20"/>
    <mergeCell ref="S20:U20"/>
    <mergeCell ref="AC20:AI20"/>
    <mergeCell ref="AM20:AU20"/>
    <mergeCell ref="C21:E21"/>
    <mergeCell ref="G21:J21"/>
    <mergeCell ref="L21:O21"/>
    <mergeCell ref="S21:V21"/>
    <mergeCell ref="C22:E22"/>
    <mergeCell ref="G22:I22"/>
    <mergeCell ref="L22:N22"/>
    <mergeCell ref="S22:U22"/>
    <mergeCell ref="G23:J23"/>
    <mergeCell ref="L23:O23"/>
    <mergeCell ref="S23:V23"/>
    <mergeCell ref="AC23:AJ23"/>
    <mergeCell ref="G24:I24"/>
    <mergeCell ref="L24:N24"/>
    <mergeCell ref="S24:U24"/>
    <mergeCell ref="AC24:AI24"/>
    <mergeCell ref="AM24:AU24"/>
    <mergeCell ref="G25:I25"/>
    <mergeCell ref="S25:U25"/>
    <mergeCell ref="G28:J28"/>
    <mergeCell ref="K28:Q28"/>
    <mergeCell ref="S28:V28"/>
    <mergeCell ref="C29:E29"/>
    <mergeCell ref="G29:I29"/>
    <mergeCell ref="L29:Q29"/>
    <mergeCell ref="S29:U29"/>
    <mergeCell ref="AB29:AU30"/>
    <mergeCell ref="G31:J31"/>
    <mergeCell ref="L31:O31"/>
    <mergeCell ref="S31:V31"/>
    <mergeCell ref="C32:E32"/>
    <mergeCell ref="G32:I32"/>
    <mergeCell ref="L32:N32"/>
    <mergeCell ref="S32:U32"/>
    <mergeCell ref="G33:J33"/>
    <mergeCell ref="K33:P33"/>
    <mergeCell ref="S33:V33"/>
    <mergeCell ref="G34:I34"/>
    <mergeCell ref="L34:N34"/>
    <mergeCell ref="S34:U34"/>
    <mergeCell ref="G35:I35"/>
    <mergeCell ref="S35:U35"/>
    <mergeCell ref="AB35:AU36"/>
    <mergeCell ref="G38:J38"/>
    <mergeCell ref="L38:O38"/>
    <mergeCell ref="S38:V38"/>
    <mergeCell ref="G39:I39"/>
    <mergeCell ref="L39:N39"/>
    <mergeCell ref="S39:U39"/>
    <mergeCell ref="G41:J41"/>
    <mergeCell ref="L41:O41"/>
    <mergeCell ref="S41:V41"/>
    <mergeCell ref="G42:I42"/>
    <mergeCell ref="L42:N42"/>
    <mergeCell ref="S42:U42"/>
    <mergeCell ref="G44:J44"/>
    <mergeCell ref="L44:O44"/>
    <mergeCell ref="S44:V44"/>
    <mergeCell ref="G45:I45"/>
    <mergeCell ref="L45:N45"/>
    <mergeCell ref="S45:U45"/>
    <mergeCell ref="AD49:AQ49"/>
    <mergeCell ref="G47:J47"/>
    <mergeCell ref="L47:O47"/>
    <mergeCell ref="S47:V47"/>
    <mergeCell ref="G48:I48"/>
    <mergeCell ref="L48:N48"/>
    <mergeCell ref="S48:U48"/>
  </mergeCells>
  <phoneticPr fontId="25"/>
  <printOptions horizontalCentered="1"/>
  <pageMargins left="0.59055118110236227" right="0.19685039370078741" top="0.39370078740157483" bottom="0.19685039370078741" header="0.31496062992125984" footer="0.31496062992125984"/>
  <pageSetup paperSize="8" scale="72"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計画書（１）</vt:lpstr>
      <vt:lpstr>計画書（２）</vt:lpstr>
      <vt:lpstr>計画書（３）</vt:lpstr>
      <vt:lpstr>収支月別計画</vt:lpstr>
      <vt:lpstr>経営所得 (2)</vt:lpstr>
      <vt:lpstr>'経営所得 (2)'!Print_Area</vt:lpstr>
      <vt:lpstr>'計画書（１）'!Print_Area</vt:lpstr>
      <vt:lpstr>'計画書（２）'!Print_Area</vt:lpstr>
      <vt:lpstr>'計画書（３）'!Print_Area</vt:lpstr>
      <vt:lpstr>収支月別計画!Print_Area</vt:lpstr>
    </vt:vector>
  </TitlesOfParts>
  <Company>JA道央</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j31035</dc:creator>
  <cp:lastModifiedBy>j31259</cp:lastModifiedBy>
  <cp:lastPrinted>2017-12-13T01:11:59Z</cp:lastPrinted>
  <dcterms:created xsi:type="dcterms:W3CDTF">2002-10-17T23:20:51Z</dcterms:created>
  <dcterms:modified xsi:type="dcterms:W3CDTF">2017-12-14T00:18:50Z</dcterms:modified>
</cp:coreProperties>
</file>